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44525"/>
</workbook>
</file>

<file path=xl/sharedStrings.xml><?xml version="1.0" encoding="utf-8"?>
<sst xmlns="http://schemas.openxmlformats.org/spreadsheetml/2006/main" count="2351" uniqueCount="730">
  <si>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</si>
  <si>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</si>
  <si>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</si>
  <si>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</si>
  <si>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</si>
  <si>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</si>
  <si>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</si>
  <si>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</si>
  <si>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</si>
  <si>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</si>
  <si>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</si>
  <si>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</si>
  <si>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</si>
  <si>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</si>
  <si>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</si>
  <si>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</si>
  <si>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</si>
  <si>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</si>
  <si>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</si>
  <si>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</si>
  <si>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</si>
  <si>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</si>
  <si>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</si>
  <si>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</si>
  <si>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</si>
  <si>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</si>
  <si>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</si>
  <si>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</si>
  <si>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</si>
  <si>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</si>
  <si>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</si>
  <si>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</si>
  <si>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</si>
  <si>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</si>
  <si>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</si>
  <si>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</si>
  <si>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</si>
  <si>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</si>
  <si>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</si>
  <si>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</si>
  <si>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</si>
  <si>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</si>
  <si>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</si>
  <si>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</si>
  <si>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</si>
  <si>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</si>
  <si>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</si>
  <si>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</si>
  <si>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</si>
  <si>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</si>
  <si>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</si>
  <si>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</si>
  <si>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</si>
  <si>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</si>
  <si>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</si>
  <si>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</si>
  <si>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</si>
  <si>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</si>
  <si>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</si>
  <si>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</si>
  <si>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</si>
  <si>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</si>
  <si>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</si>
  <si>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</si>
  <si>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</si>
  <si>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</si>
  <si>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</si>
  <si>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</si>
  <si>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</si>
  <si>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</si>
  <si>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</si>
  <si>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</si>
  <si>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</si>
  <si>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迪庆藏族自治州司法局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</si>
  <si>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</si>
  <si>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</si>
  <si>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</si>
  <si>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</si>
  <si>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</si>
  <si>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</si>
  <si>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</si>
  <si>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</si>
  <si>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</si>
  <si>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</si>
  <si>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</si>
  <si>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</si>
  <si>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</si>
  <si>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204</t>
  </si>
  <si>
    <t>公共安全支出</t>
  </si>
  <si>
    <t>20406</t>
  </si>
  <si>
    <t>2040601</t>
  </si>
  <si>
    <t>2040604</t>
  </si>
  <si>
    <t>2040605</t>
  </si>
  <si>
    <t>2040606</t>
  </si>
  <si>
    <t>2040607</t>
  </si>
  <si>
    <t>2040608</t>
  </si>
  <si>
    <t>2040610</t>
  </si>
  <si>
    <t>2040612</t>
  </si>
  <si>
    <t>2040699</t>
  </si>
  <si>
    <t>208</t>
  </si>
  <si>
    <t>社会保障和就业支出</t>
  </si>
  <si>
    <t>20805</t>
  </si>
  <si>
    <t>2080505</t>
  </si>
  <si>
    <t>2080506</t>
  </si>
  <si>
    <t>2080599</t>
  </si>
  <si>
    <t>20808</t>
  </si>
  <si>
    <t>2080801</t>
  </si>
  <si>
    <t>210</t>
  </si>
  <si>
    <t>卫生健康支出</t>
  </si>
  <si>
    <t>21011</t>
  </si>
  <si>
    <t>2101101</t>
  </si>
  <si>
    <t>2101102</t>
  </si>
  <si>
    <t>2101103</t>
  </si>
  <si>
    <t>2101199</t>
  </si>
  <si>
    <t>213</t>
  </si>
  <si>
    <t>农林水支出</t>
  </si>
  <si>
    <t>21366</t>
  </si>
  <si>
    <t>2136601</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</si>
  <si>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</si>
  <si>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</si>
  <si>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</si>
  <si>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</si>
  <si>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</si>
  <si>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</si>
  <si>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</si>
  <si>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</si>
  <si>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</si>
  <si>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</si>
  <si>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</si>
  <si>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</si>
  <si>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</si>
  <si>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</si>
  <si>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</si>
  <si>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</si>
  <si>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</si>
  <si>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</si>
  <si>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</si>
  <si>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</si>
  <si>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</si>
  <si>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</si>
  <si>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</si>
  <si>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</si>
  <si>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</si>
  <si>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</si>
  <si>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</si>
  <si>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</si>
  <si>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</si>
  <si>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</si>
  <si>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</si>
  <si>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</si>
  <si>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</si>
  <si>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</si>
  <si>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</si>
  <si>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</si>
  <si>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</si>
  <si>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</si>
  <si>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</si>
  <si>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</si>
  <si>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</si>
  <si>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</si>
  <si>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</si>
  <si>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</si>
  <si>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</si>
  <si>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</si>
  <si>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</si>
  <si>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</si>
  <si>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</si>
  <si>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</si>
  <si>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</si>
  <si>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</si>
  <si>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</si>
  <si>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</si>
  <si>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司法</t>
  </si>
  <si>
    <t>行政运行</t>
  </si>
  <si>
    <t>基层司法业务</t>
  </si>
  <si>
    <t>普法宣传</t>
  </si>
  <si>
    <t>律师管理</t>
  </si>
  <si>
    <t>公共法律服务</t>
  </si>
  <si>
    <t>国家统一法律职业资格考试</t>
  </si>
  <si>
    <t>社区矫正</t>
  </si>
  <si>
    <t>法治建设</t>
  </si>
  <si>
    <t>其他司法支出</t>
  </si>
  <si>
    <t>行政事业单位养老支出</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</si>
  <si>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</si>
  <si>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</si>
  <si>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</si>
  <si>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</si>
  <si>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</si>
  <si>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</si>
  <si>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</si>
  <si>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</si>
  <si>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</si>
  <si>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</si>
  <si>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</si>
  <si>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</si>
  <si>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</si>
  <si>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</si>
  <si>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</si>
  <si>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</si>
  <si>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</si>
  <si>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</si>
  <si>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</si>
  <si>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</si>
  <si>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</si>
  <si>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</si>
  <si>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</si>
  <si>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</si>
  <si>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</si>
  <si>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</si>
  <si>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</si>
  <si>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</si>
  <si>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</si>
  <si>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</si>
  <si>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</si>
  <si>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</si>
  <si>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</si>
  <si>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</si>
  <si>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</si>
  <si>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</si>
  <si>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</si>
  <si>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</si>
  <si>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533400210000000019309</t>
  </si>
  <si>
    <t>事业人员工资支出</t>
  </si>
  <si>
    <t>30101</t>
  </si>
  <si>
    <t>基本工资</t>
  </si>
  <si>
    <t>533400210000000019308</t>
  </si>
  <si>
    <t>行政人员工资支出</t>
  </si>
  <si>
    <t>30102</t>
  </si>
  <si>
    <t>津贴补贴</t>
  </si>
  <si>
    <t>533400231100001414085</t>
  </si>
  <si>
    <t>公务员基础绩效奖</t>
  </si>
  <si>
    <t>30103</t>
  </si>
  <si>
    <t>奖金</t>
  </si>
  <si>
    <t>30107</t>
  </si>
  <si>
    <t>绩效工资</t>
  </si>
  <si>
    <t>533400231100001414065</t>
  </si>
  <si>
    <t>事业人员规范后绩效奖</t>
  </si>
  <si>
    <t>533400210000000019310</t>
  </si>
  <si>
    <t>社会保障缴费</t>
  </si>
  <si>
    <t>30108</t>
  </si>
  <si>
    <t>机关事业单位基本养老保险缴费</t>
  </si>
  <si>
    <t>30110</t>
  </si>
  <si>
    <t>职工基本医疗保险缴费</t>
  </si>
  <si>
    <t>30111</t>
  </si>
  <si>
    <t>公务员医疗补助缴费</t>
  </si>
  <si>
    <t>30112</t>
  </si>
  <si>
    <t>其他社会保障缴费</t>
  </si>
  <si>
    <t>533400210000000019311</t>
  </si>
  <si>
    <t>30113</t>
  </si>
  <si>
    <t>533400210000000019331</t>
  </si>
  <si>
    <t>一般公用经费</t>
  </si>
  <si>
    <t>30206</t>
  </si>
  <si>
    <t>电费</t>
  </si>
  <si>
    <t>30205</t>
  </si>
  <si>
    <t>水费</t>
  </si>
  <si>
    <t>30207</t>
  </si>
  <si>
    <t>邮电费</t>
  </si>
  <si>
    <t>30226</t>
  </si>
  <si>
    <t>劳务费</t>
  </si>
  <si>
    <t>533400231100001138187</t>
  </si>
  <si>
    <t>30217</t>
  </si>
  <si>
    <t>30299</t>
  </si>
  <si>
    <t>其他商品和服务支出</t>
  </si>
  <si>
    <t>30211</t>
  </si>
  <si>
    <t>差旅费</t>
  </si>
  <si>
    <t>533400231100001414087</t>
  </si>
  <si>
    <t>办公取暖费</t>
  </si>
  <si>
    <t>30208</t>
  </si>
  <si>
    <t>取暖费</t>
  </si>
  <si>
    <t>533400210000000019330</t>
  </si>
  <si>
    <t>工会经费</t>
  </si>
  <si>
    <t>30228</t>
  </si>
  <si>
    <t>533400241100002147628</t>
  </si>
  <si>
    <t>体检费</t>
  </si>
  <si>
    <t>533400261100004900130</t>
  </si>
  <si>
    <t>福利费</t>
  </si>
  <si>
    <t>30201</t>
  </si>
  <si>
    <t>办公费</t>
  </si>
  <si>
    <t>533400210000000019326</t>
  </si>
  <si>
    <t>公务用车运行维护费</t>
  </si>
  <si>
    <t>30231</t>
  </si>
  <si>
    <t>533400210000000019328</t>
  </si>
  <si>
    <t>行政公务交通补贴</t>
  </si>
  <si>
    <t>30239</t>
  </si>
  <si>
    <t>其他交通费用</t>
  </si>
  <si>
    <t>533400221100000257896</t>
  </si>
  <si>
    <t>公务用车租赁费</t>
  </si>
  <si>
    <t>533400261100004900139</t>
  </si>
  <si>
    <t>离退休人员公用经费</t>
  </si>
  <si>
    <t>533400261100004898017</t>
  </si>
  <si>
    <t>机关事业单位职工遗属生活补助资金</t>
  </si>
  <si>
    <t>30305</t>
  </si>
  <si>
    <t>生活补助</t>
  </si>
  <si>
    <t>预算05-1表</t>
  </si>
  <si>
    <t>2026年部门项目支出预算表</t>
  </si>
  <si>
    <t>项目分类</t>
  </si>
  <si>
    <t>项目单位</t>
  </si>
  <si>
    <t>本年拨款</t>
  </si>
  <si>
    <t>其中：本次下达</t>
  </si>
  <si>
    <t>2024年中央政法纪检监察转移支付（尾款部分）资金</t>
  </si>
  <si>
    <t>专项业务类</t>
  </si>
  <si>
    <t>533400241100003186773</t>
  </si>
  <si>
    <t>30227</t>
  </si>
  <si>
    <t>委托业务费</t>
  </si>
  <si>
    <t>2025年第二批省级库区工作经费</t>
  </si>
  <si>
    <t>533400251100004631727</t>
  </si>
  <si>
    <t>基础设施建设和经济发展</t>
  </si>
  <si>
    <t>30216</t>
  </si>
  <si>
    <t>培训费</t>
  </si>
  <si>
    <t>2025年省级政法转移支付资金普法工作经费</t>
  </si>
  <si>
    <t>533400251100004607603</t>
  </si>
  <si>
    <t>31002</t>
  </si>
  <si>
    <t>办公设备购置</t>
  </si>
  <si>
    <t>2025年司法行政系统中央政法纪检监察转移支付资金省级配套补助资金</t>
  </si>
  <si>
    <t>533400251100004349508</t>
  </si>
  <si>
    <t>2025年提前下达司法行政系统中央政法纪检监察转移支付资金</t>
  </si>
  <si>
    <t>533400251100004239591</t>
  </si>
  <si>
    <t>31007</t>
  </si>
  <si>
    <t>信息网络及软件购置更新</t>
  </si>
  <si>
    <t>2025年中央政法纪检监察转移支付绩效考核奖励资金</t>
  </si>
  <si>
    <t>533400251100004247538</t>
  </si>
  <si>
    <t>30202</t>
  </si>
  <si>
    <t>印刷费</t>
  </si>
  <si>
    <t>2025年中央政法纪检监察转移支付尾款资金</t>
  </si>
  <si>
    <t>533400251100004523764</t>
  </si>
  <si>
    <t>法律援助经费</t>
  </si>
  <si>
    <t>533400210000000001159</t>
  </si>
  <si>
    <t>公共法律服务经费</t>
  </si>
  <si>
    <t>533400210000000001158</t>
  </si>
  <si>
    <t>国家统一法律资格考试成本性支出专项经费</t>
  </si>
  <si>
    <t>事业发展类</t>
  </si>
  <si>
    <t>533400231100001128844</t>
  </si>
  <si>
    <t>立法专项经费</t>
  </si>
  <si>
    <t>533400210000000001165</t>
  </si>
  <si>
    <t>律师工作专项经费</t>
  </si>
  <si>
    <t>533400210000000019222</t>
  </si>
  <si>
    <t>普法宣传经费</t>
  </si>
  <si>
    <t>533400210000000001121</t>
  </si>
  <si>
    <t>人民调解和行业性专业性调解工作指导、管理经费</t>
  </si>
  <si>
    <t>533400210000000001119</t>
  </si>
  <si>
    <t>人民监督员工作经费</t>
  </si>
  <si>
    <t>533400210000000001118</t>
  </si>
  <si>
    <t>社区矫正工作经费</t>
  </si>
  <si>
    <t>533400210000000001160</t>
  </si>
  <si>
    <t>司法行政专项经费</t>
  </si>
  <si>
    <t>533400210000000001168</t>
  </si>
  <si>
    <t>30213</t>
  </si>
  <si>
    <t>维修（护）费</t>
  </si>
  <si>
    <t>行政复议与应诉工作经费</t>
  </si>
  <si>
    <t>533400210000000001162</t>
  </si>
  <si>
    <t>行政执法监督经费</t>
  </si>
  <si>
    <t>533400210000000001163</t>
  </si>
  <si>
    <t>依法治州专项经费</t>
  </si>
  <si>
    <t>533400210000000001161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</si>
  <si>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</si>
  <si>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</si>
  <si>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</si>
  <si>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</si>
  <si>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</si>
  <si>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</si>
  <si>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</si>
  <si>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</si>
  <si>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</si>
  <si>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</si>
  <si>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</si>
  <si>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</si>
  <si>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选任好新一届人民监督员，加强人民监督员管理，建设一支具备较高政治素质，具有广泛代表性和扎实群众基础的人民监督员队伍；加强业务培训，促进人民监督员充分行使监督权，发挥人民监督员监督作用，充分履行人民监督员依法职责，坚持人民监督工作依法民主、公开公正、监督到位。</t>
  </si>
  <si>
    <t>产出指标</t>
  </si>
  <si>
    <t>数量指标</t>
  </si>
  <si>
    <t>对人民监督员开展政业务培训次数</t>
  </si>
  <si>
    <t>=</t>
  </si>
  <si>
    <t>1.00</t>
  </si>
  <si>
    <t>次</t>
  </si>
  <si>
    <t>定量指标</t>
  </si>
  <si>
    <t>反映对人民监督员的政治及业务培训的次数</t>
  </si>
  <si>
    <t>全州人民监督员参与监督案件人次</t>
  </si>
  <si>
    <t>&gt;=</t>
  </si>
  <si>
    <t>20</t>
  </si>
  <si>
    <t>人次</t>
  </si>
  <si>
    <t>反映全州人民监督员参与监督案件的次数</t>
  </si>
  <si>
    <t>质量指标</t>
  </si>
  <si>
    <t>人民监督员配备率</t>
  </si>
  <si>
    <t>100</t>
  </si>
  <si>
    <t>%</t>
  </si>
  <si>
    <t>定性指标</t>
  </si>
  <si>
    <t>反映人民监督员配置情况。</t>
  </si>
  <si>
    <t>效益指标</t>
  </si>
  <si>
    <t>可持续影响</t>
  </si>
  <si>
    <t>人民监督员到期选任制度的可持续</t>
  </si>
  <si>
    <t>年</t>
  </si>
  <si>
    <t>反映项目人民监督员选任的可持续性</t>
  </si>
  <si>
    <t>满意度指标</t>
  </si>
  <si>
    <t>服务对象满意度</t>
  </si>
  <si>
    <t>人民检察院对人民监督员履职情况的满意度</t>
  </si>
  <si>
    <t>90</t>
  </si>
  <si>
    <t>反映人民监督员履职情况</t>
  </si>
  <si>
    <t>1.加快法治政府建设。着力抓好法治政府建设的统筹、协调、指导和督查；科学编制政府规章立法计划，全力提高政府规章立法质量。2.深化行政复议体制改革和不断提高行政复议办案质量。3.持续提升社区矫正教育矫正质量。4.完善公共法律服务体系建设和推进律师服务创新发展、进一步推进公证体制机制改革。5.深入推进普法依法治理工作。6.深化人民调解工作。7.强化法律援助工作。8.提高建设高素质政法队伍。</t>
  </si>
  <si>
    <t>设备购置完成率</t>
  </si>
  <si>
    <t>反映年度内单位设备购置情况</t>
  </si>
  <si>
    <t>信息系统正常运行率</t>
  </si>
  <si>
    <t>反映信息系统正常运行情况。
信息系统正常运行率=系统正常运行数/总运行数*100%</t>
  </si>
  <si>
    <t>资金支付的及时性</t>
  </si>
  <si>
    <t>反映资金支付的进度</t>
  </si>
  <si>
    <t>社会效益</t>
  </si>
  <si>
    <t>房屋完好率</t>
  </si>
  <si>
    <t>反映房屋完好率达100%，达到保值增值</t>
  </si>
  <si>
    <t>干部职工对办公环境满意度</t>
  </si>
  <si>
    <t>95</t>
  </si>
  <si>
    <t>反映干部职工对办公环境的满意度</t>
  </si>
  <si>
    <t>推进司法所建设，开展人民调解、安置帮教等工作，加强对人民调解员、人民陪审员、基层法律服务工作者的思想政治教育及执业道德执业纪律、业务培训，提高业务工作水平，打造一支高质量的基层法律服务队伍。</t>
  </si>
  <si>
    <t>全州司法所长及人民调解员骨干班培训数量</t>
  </si>
  <si>
    <t>期</t>
  </si>
  <si>
    <t>反映全州加快人民调解员专业化、职业化发展，完成的司法所长和人民调解骨干培训</t>
  </si>
  <si>
    <t>人民调解成功率</t>
  </si>
  <si>
    <t>反映完成矛盾纠纷调解的成功率</t>
  </si>
  <si>
    <t>村（居）法律顾问覆盖率</t>
  </si>
  <si>
    <t>反映村（居）法律顾问全覆盖，深入推进司法所规范化建设的情况。</t>
  </si>
  <si>
    <t>服务对象覆盖增长率</t>
  </si>
  <si>
    <t>85</t>
  </si>
  <si>
    <t>反映体现运行多种方式加强宣传的能力和效果</t>
  </si>
  <si>
    <t>培训人员对培训内容满意</t>
  </si>
  <si>
    <t>反映培训的总体目标，培训期数和数量达标，完成培训课程率95%以上，完成参加培训人员满意率 95%以上</t>
  </si>
  <si>
    <t>公民法治素养和社会治理法治化水平显著提升，城乡法治文化建设取得新进展，全民普法工作体系更加健全。公民对法律法规的知晓度、法治精神的认同度、法治实践的参与度明显提升，全社会尊法、学法、守法、用法的自觉性和主动性显著增强。多层次多领域依法治理深入推进，各级领导干部运用法治思维和法治方式推进工作的能力达到新水平，国家工作人员依法行政能力和水平显著增强，“谁执法谁普法”普法责任制落实全面提升，全社会办事依法、遇事找法、解决问题用法、化解矛盾靠法的法治环境显著改善。社会主义法治文化建设不断推进，法治文化事业繁荣兴盛，文化熏陶引领作用得到有效发挥。</t>
  </si>
  <si>
    <t>发放赠阅普法读物及宣传品份数</t>
  </si>
  <si>
    <t>50000</t>
  </si>
  <si>
    <t>份</t>
  </si>
  <si>
    <t>反映开展各类法律六进活动完成情况。累计发放5万份以上普法读物及宣传品。</t>
  </si>
  <si>
    <t>组织实施“12.4”宪法宣传日暨宪法宣传周活动</t>
  </si>
  <si>
    <t>反映项目开展情况</t>
  </si>
  <si>
    <t>“法律明白人”培训合格率</t>
  </si>
  <si>
    <t>反映为实施项目开展培训取得的效果情况。</t>
  </si>
  <si>
    <t>普法覆盖率</t>
  </si>
  <si>
    <t>反映项目实施对公民的覆盖情况。</t>
  </si>
  <si>
    <t>公民对普法工作的满意度</t>
  </si>
  <si>
    <t>反映普法的社会满意度。</t>
  </si>
  <si>
    <t>认真贯彻落实中央、省、州党委对全面依法治州工作的安排部署，出台《中共迪庆州委全面依法治州委员会2026年工作要点》，统筹推进2026年全面依法治州的科学立法、严格执法、公正司法、全民守法各项工作任务落实，组织实施好年度法治督察工作计划的各项督察任务，统筹推进依法行政、建设法治政府工作，完成省州法治建设成效考评工作。</t>
  </si>
  <si>
    <t>全州法治督察次数</t>
  </si>
  <si>
    <t>反映完成法治督察、考核任务情况</t>
  </si>
  <si>
    <t>州对3县市和州级各部门法治建设成效考核次数</t>
  </si>
  <si>
    <t>完成好州对县法治建设成效考评</t>
  </si>
  <si>
    <t>行政机关对法治建设知晓率</t>
  </si>
  <si>
    <t>反映项目开展宣传取得的效果</t>
  </si>
  <si>
    <t>国家行政机关法律顾问覆盖率</t>
  </si>
  <si>
    <t>反映项目实施取得的社会效益</t>
  </si>
  <si>
    <t>2026年云南省法治建设群众满意度调查结果</t>
  </si>
  <si>
    <t>反映全省法治建设群众满意度</t>
  </si>
  <si>
    <t>正确有效实施新修订的行政复议法，落实好新修订的行政复议法关于公开、 公正、高效开展案件审理的各项新举措新要求，简案快办，繁案 精办，推动传统的书面审理向开门办理转变，全面落实新法关于 证据规则、听取意见、听证等制度，不断提升行政复议行政应诉质效，促进实质化解行政争议，充分发挥行政复议化解行政争议主渠道的作用；加强行政复议队伍专业化、职业化建设，组织开展行政复议人员业务培训，着力加强行政复议能力建设；完善行政复议委员会工作机制，充分发挥行 政复议委员会为办理行政复议案件提供咨询意见以及就行政复 议工作的重大问题、重大事项和共性问题研究提出意见的重要作用。</t>
  </si>
  <si>
    <t>行政机关负责人出庭应诉率</t>
  </si>
  <si>
    <t>反映行政机关负责人出庭应诉情况。</t>
  </si>
  <si>
    <t>调查取证、现场勘查次数</t>
  </si>
  <si>
    <t>4</t>
  </si>
  <si>
    <t>反映行政复议案件开展实地调查次数。</t>
  </si>
  <si>
    <t>行政复议咨询委员会集体讨论案件次数</t>
  </si>
  <si>
    <t>件</t>
  </si>
  <si>
    <t>反映行政复议案件集体讨论情况</t>
  </si>
  <si>
    <t>行政复议业务培训次数</t>
  </si>
  <si>
    <t>反映全州行政复议人员业务培训情况。</t>
  </si>
  <si>
    <t>行政应诉案件应诉率</t>
  </si>
  <si>
    <t>反映行政案件应诉覆盖情况</t>
  </si>
  <si>
    <t>行政复议案件的办结率</t>
  </si>
  <si>
    <t>80</t>
  </si>
  <si>
    <t>反映办结效率，已办结行政复议案件数。</t>
  </si>
  <si>
    <t>行政复议案件测评满意度</t>
  </si>
  <si>
    <t>反映行政复议案件办理的满意度。</t>
  </si>
  <si>
    <t>加强律师业务管理工作，组织全州律师开展职业道德和执业纪律教育，抓好律师行业党建工作，做好律师党员档案的管理工作。组织全州专职律师的业务培训，建立一支法律观念、法律意识、职业道德和专业素质较高的律师队伍，维护司法公正、保障国家法律的统一和权威。</t>
  </si>
  <si>
    <t>公告的律师事务所数量</t>
  </si>
  <si>
    <t>10</t>
  </si>
  <si>
    <t>个</t>
  </si>
  <si>
    <t>反映公告通过考核的律师事务所</t>
  </si>
  <si>
    <t>律师业务培训参加人数</t>
  </si>
  <si>
    <t>35</t>
  </si>
  <si>
    <t>反映全州律师参加业务培训情况。</t>
  </si>
  <si>
    <t>公告的律师数量</t>
  </si>
  <si>
    <t>30</t>
  </si>
  <si>
    <t>人</t>
  </si>
  <si>
    <t>反映公告通过考核的律师</t>
  </si>
  <si>
    <t>时效指标</t>
  </si>
  <si>
    <t>律师及律师事务所公告务完成时效</t>
  </si>
  <si>
    <t>映年检完成后通过网络进行公告 ， 于当年12月以前完成</t>
  </si>
  <si>
    <t>国家统一法律职业资格考试社会知晓率</t>
  </si>
  <si>
    <t>反映考试为社会输出专业人才情况</t>
  </si>
  <si>
    <t>律师对培训的满意度</t>
  </si>
  <si>
    <t>反映参训律师对培训得满意度</t>
  </si>
  <si>
    <t>通过该项目的实施，完成①公共法律服务实体、热线、网络平台全面融合，并与国家政务服务平台对接互联，形成覆盖城乡、功能完备、便捷高效的公共法律服务网络体系，通过公共法律服务大数据的深度应用为群众提供精准、普惠、便捷的公共法律服务。②基本形成覆盖城乡、便捷高效、均等普惠的现代公共法律服务体系。公共法律服务体制机制不断完善，服务平台功能有效发挥，服务网络设施全面覆盖、互联互通，公共法律服务标准化规范化体系基本形成，城乡基本公共法律服务均等化持续推进，人民群众享有的基本公共法律服务质量和水平日益提升等工作目标。“远程视频公证进乡村”三个试点配备硬件设施；进一步提升公共法律服务的质量和覆盖范围，通过宣传、案件质量评查等手段确保为民众提供高效、便捷、优质的法律服务，同时合理控制预算支出，实现资源的优化配置。</t>
  </si>
  <si>
    <t>开展法律援助案件质量评查</t>
  </si>
  <si>
    <t>反映开展全州法律援助案件质量评查的次数。</t>
  </si>
  <si>
    <t>开展公证质量检查</t>
  </si>
  <si>
    <t>反映年内开展公证质量评查次数。</t>
  </si>
  <si>
    <t>公共法律服务体系知晓率</t>
  </si>
  <si>
    <t>反映公共法律服务体系知晓率</t>
  </si>
  <si>
    <t>公共法律服务宣传覆盖面</t>
  </si>
  <si>
    <t>反映年内法律服务宣传覆盖面。</t>
  </si>
  <si>
    <t>社会公众或服务对象对公共法律服务的满意度</t>
  </si>
  <si>
    <t>反映人民群众对公共法律服务的反馈</t>
  </si>
  <si>
    <t xml:space="preserve"> 根据《中华人民共和国法律援助法》的相关规定，受理、审核公民有关法律援助事项申请，指派律师承办法律援助案件，对符合法律援助条件的公民申请法律援助做到 “应援尽援”，对公众需求的法律咨询做到“应解尽解”，不断提高群众对法律援助的知晓率、满意率，为群众提供优质高效的法律援助服务；做好法律援助案件评查工作，不断提高律师办理法律援助案件的质量水平；安排律师参与“12348”公共法律服务热线的值班工作，即藏语热线、普通话热线以及夜间值班热线的值班工作，满足群众的法律咨询需求；最大限度扩大援助覆盖面，把对困难群众的法律援助作为工作重点，加大对困难群众的法律援助力度，将法律援助办成实实在在的民生工程。
</t>
  </si>
  <si>
    <t>承办州本级法律援助案件数量</t>
  </si>
  <si>
    <t>反映法律援助服务供给量.</t>
  </si>
  <si>
    <t>“12348”热线接听次数</t>
  </si>
  <si>
    <t>500</t>
  </si>
  <si>
    <t>反映“12348”热线接听情况。</t>
  </si>
  <si>
    <t>法律援助案件合格率</t>
  </si>
  <si>
    <t>反映法律援助案件合格率</t>
  </si>
  <si>
    <t>法律援助知晓率</t>
  </si>
  <si>
    <t>反映城镇农村法律援助知晓情况。</t>
  </si>
  <si>
    <t>法律援助案件投诉举报率</t>
  </si>
  <si>
    <t>&lt;=</t>
  </si>
  <si>
    <t>用以反映法律援助案件投诉情况。</t>
  </si>
  <si>
    <t>法律援助服务群众满意率</t>
  </si>
  <si>
    <t>反映经回访受援人对案件办理的满意度情况</t>
  </si>
  <si>
    <t>在立法工作中，坚持因地制宜、因时制宜、因事制宜的原则，以铸牢中华民族共同体意识为主线，对标对表党的二十大提出的目标任务，紧扣云南“三个定位”和“3815”战略发展目标，把立法同我州实际相结合，不断增强立法实效，切实发挥法规在推动民族自治地方经济社会发展中的引领和保障作用。2026年度计划完成立法征求意见10件，完成立法调研1次、条例执法检查1次，开展立法清理2次，立法审查1件，立法后评估1件。</t>
  </si>
  <si>
    <t>开展立法调研次数</t>
  </si>
  <si>
    <t>反映年度开展立法调研的次数</t>
  </si>
  <si>
    <t>立法咨询数量</t>
  </si>
  <si>
    <t>用以反映当年立法专家咨询和评估的数量，考核立法咨询是否符合规定方面的指标。</t>
  </si>
  <si>
    <t>完成立法后的评估的次数</t>
  </si>
  <si>
    <t>用以反映立法质量评估情况，考核立法质量是否符合规定方面的指标。</t>
  </si>
  <si>
    <t>立法审查完成数量</t>
  </si>
  <si>
    <t>用以反映立法计划及立法审查完成数量情况，考核立法年度计划与立法审查情况是否相符方面的指标。</t>
  </si>
  <si>
    <t>公众对法规规章满意度评价</t>
  </si>
  <si>
    <t>用以反映公众对法规规章的满意情况，考核立法质量及立法社会效果方面的指标。</t>
  </si>
  <si>
    <t>1.加强社区矫正人员的业务培训，提高业务工作水平。2.组织形式多样的宣传活动。3.开展社区矫正执法检查。4.积极推进“”智慧矫正中心“建设。</t>
  </si>
  <si>
    <t>社区矫正执法检查</t>
  </si>
  <si>
    <t>对辖区内社区矫正业务进行执法检查得次数</t>
  </si>
  <si>
    <t>社区矫正执法业务培训</t>
  </si>
  <si>
    <t>反映开展社区矫正业务培训情况。</t>
  </si>
  <si>
    <t>社区矫正对象信息核查率</t>
  </si>
  <si>
    <t>反映在册社区矫正对象中被信息核查的人数所占的比例</t>
  </si>
  <si>
    <t>社区矫正对象重新犯罪率</t>
  </si>
  <si>
    <t>反映落实监督管理和教育帮扶措施，有效防止社区矫正对象重新违法犯罪</t>
  </si>
  <si>
    <t>社区矫正对象脱管率</t>
  </si>
  <si>
    <t>反映严格落实监管措施、规范执法行为，有效防止社区矫正对象脱管失控。</t>
  </si>
  <si>
    <t>社区矫正对象满意度</t>
  </si>
  <si>
    <t>反映帮教对象的满意程度</t>
  </si>
  <si>
    <t>1.根据《云南省行政执法监督条例》《云南省行政执法证件管理规定》《云南省法制督察管理办法》等规定，依法开展行政执法人员及法制督察人员新办证、换证审验及公共法律基础培训。
2.根据《云南省行政执法监督条例》等规定，开展行政执法主体及执法依据的清理、审核和公告工作。
3.根据《云南省行政执法监督条例》等规定，开展各类行政执法案卷评查及监督检查工作。
4.协调行政执法体制改革和行政执法中的重要问题和争议。
5.负责“放管服”改革措施的法制协调工作。牵头负责州司法局“放管服”有关工作。                                                                                                                                                   
6.推动行政执法队伍规范化、制度化建设。</t>
  </si>
  <si>
    <t>完成年度行政执法人员公共法律知识培训次数</t>
  </si>
  <si>
    <t>反映行政执法人员公共法律知识培训情况。</t>
  </si>
  <si>
    <t>完成行政执法案卷评审数</t>
  </si>
  <si>
    <t>60</t>
  </si>
  <si>
    <t>卷</t>
  </si>
  <si>
    <t>反映行政执法机构案卷评审数量</t>
  </si>
  <si>
    <t>组织行政执法人员资格培训考试工作场次</t>
  </si>
  <si>
    <t>套</t>
  </si>
  <si>
    <t>反映年度行政执法人员资格培训考试工作完成情况。</t>
  </si>
  <si>
    <t>行政执法案件问题整改率</t>
  </si>
  <si>
    <t>反映行政执法案件问题整改情况</t>
  </si>
  <si>
    <t>中华人民共和国行政处罚法培训满
意度</t>
  </si>
  <si>
    <t>反映参加培训学员满意度</t>
  </si>
  <si>
    <t>1、根据云南省司法厅工作安排，及时发布当年度迪庆州国家统一法律职业资格考试公告，组织开展网上报名资格审核工作；2、设置考区考点考场，做好客观题、主观题考试计算机化考试考场机位落实，确保网络、电力、无线电监控等部门配合做好保障和监控，监督机考公司按照职责做好客观题考试前计算机检测和考试期间的技术保障工作；筹备考前考务，平稳、安全、顺利、有效组织实施考试；3、按照司法部下发的成绩合格人员名单，受理分数核查申请，受理考生法律职业资格申请，对资格申请材料初审上报云南省司法厅审核认定、下发《法律职业资格证书》；4、做好《法律职业资格证书》的备案管理工作。</t>
  </si>
  <si>
    <t>报名人数</t>
  </si>
  <si>
    <t>260</t>
  </si>
  <si>
    <t>组织完成报名和考试实施任务人次</t>
  </si>
  <si>
    <t>报考条件、合格分数线、申请资格条件内容公告全面</t>
  </si>
  <si>
    <t>反映报考条件、合格分数线、申请资格条件内容公告是否全面</t>
  </si>
  <si>
    <t>按每个时间节点分阶段完成工作计划</t>
  </si>
  <si>
    <t>保证国家统一法律职业资格考试各阶段和各环节的工作规范有序开展</t>
  </si>
  <si>
    <t>反映考试为社会输出专业人才情况，依法治考、从严治考，授予法律职业资格证书，任用一批有共同法律观念、共同法律意识、共同职业道德和共同专业素质的法官、检察官、司法人员队伍和律师队伍，维护司法公正、保障国家法
律的统一和权威。</t>
  </si>
  <si>
    <t>参加考试人员满意度</t>
  </si>
  <si>
    <t>通过考试成绩合格人员对办理《国家统一法律职业资格证书》满意度</t>
  </si>
  <si>
    <t>预算06表</t>
  </si>
  <si>
    <t>2026年部门政府性基金预算支出预算表</t>
  </si>
  <si>
    <t>政府性基金预算支出预算表</t>
  </si>
  <si>
    <t>单位名称：全部</t>
  </si>
  <si>
    <t>本年政府性基金预算支出</t>
  </si>
  <si>
    <t>大中型水库库区基金安排的支出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</si>
  <si>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</si>
  <si>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</si>
  <si>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</si>
  <si>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</si>
  <si>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</si>
  <si>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</si>
  <si>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</si>
  <si>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</si>
  <si>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</si>
  <si>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</si>
  <si>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</si>
  <si>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迪庆州司法局人参科打印机采购</t>
  </si>
  <si>
    <t>A02021004 A4彩色打印机</t>
  </si>
  <si>
    <t>元</t>
  </si>
  <si>
    <t>迪庆州司法局人参科复印机采购</t>
  </si>
  <si>
    <t>A02020100 复印机</t>
  </si>
  <si>
    <t>迪庆州司法局人参科电脑采购</t>
  </si>
  <si>
    <t>A02010105 台式计算机</t>
  </si>
  <si>
    <t>迪庆州司法局普法科打印机采购</t>
  </si>
  <si>
    <t>A02021002 A3彩色打印机</t>
  </si>
  <si>
    <t>迪庆州司法局普法科电脑采购</t>
  </si>
  <si>
    <t>迪庆州司法局普法科法治宣传材料印刷</t>
  </si>
  <si>
    <t>C23090100 印刷服务</t>
  </si>
  <si>
    <t>迪庆州法律援助中心打印机采购</t>
  </si>
  <si>
    <t>A02021203 装订机</t>
  </si>
  <si>
    <t>迪庆州司法局社区矫正科打印机采购</t>
  </si>
  <si>
    <t>迪庆州司法局复印纸采购</t>
  </si>
  <si>
    <t>A05040101 复印纸</t>
  </si>
  <si>
    <t>迪庆州司法局依法治州办打印机采购</t>
  </si>
  <si>
    <t>迪庆州司法局依法治州办台式电脑采购</t>
  </si>
  <si>
    <t>迪庆州司法局行政执法监督科便携式计算机采购</t>
  </si>
  <si>
    <t>A02010108 便携式计算机</t>
  </si>
  <si>
    <t>迪庆州司法局行政执法监督科台式电脑采购</t>
  </si>
  <si>
    <t>迪庆州司法局立法科打印机采购</t>
  </si>
  <si>
    <t>迪庆州司法局立法科电脑采购</t>
  </si>
  <si>
    <t>迪庆州司法局公务用车加油服务</t>
  </si>
  <si>
    <t>C23120302 车辆加油、添加燃料服务</t>
  </si>
  <si>
    <t>迪庆州司法局公务用车维修和保养</t>
  </si>
  <si>
    <t>C23120301 车辆维修和保养服务</t>
  </si>
  <si>
    <t>迪庆州司法局公务用车保险采购</t>
  </si>
  <si>
    <t>C1804010201 机动车保险服务</t>
  </si>
  <si>
    <t>2026年度门卫劳务费</t>
  </si>
  <si>
    <t>C21040001 物业管理服务</t>
  </si>
  <si>
    <t>预算08表</t>
  </si>
  <si>
    <t>2026年部门政府购买服务预算表</t>
  </si>
  <si>
    <t>政府购买服务项目</t>
  </si>
  <si>
    <t>政府购买服务目录</t>
  </si>
  <si>
    <t>预算09-1表</t>
  </si>
  <si>
    <t>2026年州对下转移支付预算表</t>
  </si>
  <si>
    <t>单位名称（项目）</t>
  </si>
  <si>
    <t>地区</t>
  </si>
  <si>
    <t>政府性基金</t>
  </si>
  <si>
    <t>开发区</t>
  </si>
  <si>
    <t>香格里拉市</t>
  </si>
  <si>
    <t>德钦县</t>
  </si>
  <si>
    <t>维西县</t>
  </si>
  <si>
    <t>预算09-2表</t>
  </si>
  <si>
    <t>2026年州对下转移支付绩效目标表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</si>
  <si>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</si>
  <si>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</si>
  <si>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</si>
  <si>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</si>
  <si>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</si>
  <si>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</si>
  <si>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</si>
  <si>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</si>
  <si>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</si>
  <si>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</si>
  <si>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</si>
  <si>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</si>
  <si>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</si>
  <si>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</si>
  <si>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</si>
  <si>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</si>
  <si>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</si>
  <si>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</si>
  <si>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</si>
  <si>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</si>
  <si>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</si>
  <si>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313 事业发展类</t>
  </si>
  <si>
    <t>预算13表</t>
  </si>
  <si>
    <t>部门整体支出绩效目标表</t>
  </si>
  <si>
    <t>部门名称</t>
  </si>
  <si>
    <t>内容</t>
  </si>
  <si>
    <t>说明</t>
  </si>
  <si>
    <t>部门总体目标</t>
  </si>
  <si>
    <t>部门职责</t>
  </si>
  <si>
    <t>1.承担全面依法治州重大问题的政策研究，协调有关方面提出全面依法治州中长期规划建议，负责有关重大决策部署督察工作；
2.承担统筹规划立法工作的责任。拟订州政府中长期立法规划和年度立法工作计划，负责跟踪了解各部门对立法工作计划的落实情况，加强组织协调和督促指导，研究提出立法与改革决策相衔接的意见、措施。负责面向社会征集地方性法规、州政府规章制定项目建议； 
3.负责起草或者组织起草重要地方性法规、州政府规章草案。承办县（市）和各部门报送州政府的地方性法规、州政府规章草案的审查工作。负责州政府规章报送省人大常委会、省人民政府、州人大常委会的备案工作。负责立法协调；
4.承办州政府规章的解释、立法后评估工作。负责协调解决州政府规章中的有关争议和问题。承办州政府规章清理、编纂工作，组织翻译、审定州政府规章正式译本； 
5.负责省级有关部门和州人大常委会征求州政府意见的法律草案、法规草案、部门规章草案的办理工作；
6.承担统筹推进法治政府建设的责任。指导、监督州政府各部门、地方各级政府依法行政工作。负责综合协调行政执法，承担推进行政执法体制改革有关工作，推进严格规范公正文明执法。监督、指导行政复议、行政应诉、行政赔偿、行政补偿工作。负责州政府的行政复议、行政应诉、行政赔偿、行政补偿案件的处理工作；
7.承担统筹规划法治社会建设的责任。负责拟订法治宣传教育规划，组织实施普法宣传工作，组织对外法治宣传。推动人民参与和促进法治建设。指导依法治理和法治创建工作。指导调解工作和人民陪审员、人民监督员选任管理工作。推进司法所建设；
8.指导、管理社区矫正工作。指导刑满释放人员安置帮教工作。指导、监督刑罚执行和罪犯改造工作。指导、监督强制隔离戒毒执行和戒毒康复工作。对社区戒毒和社区 康复工作提供指导、支持和帮助；
9.负责拟订全州公共法律服务体系建设规划并指导实施。统筹和布局城乡、区域法律服务资源。指导、管理律师、法律援助、司法鉴定、公证工作。指导、监督仲裁和基层法律服务工作； 
10.负责国家统一法律职业资格考试的组织实施工作。负责国家统一法律职业资格审核和资格证书管理工作。负责规划和指导法律职业人员入职前培训工作；
11.负责本系统服装和警车管理工作；
12.指导监督本系统队伍建设工作；
13.完成州委、州政府交办的其他任务。</t>
  </si>
  <si>
    <t>根据三定方案归纳</t>
  </si>
  <si>
    <t>总体绩效目标
（2026-2028年期间）</t>
  </si>
  <si>
    <t>以深入贯彻习近平法治思想为指导，以深入推进全面依法治州工作为统领，以推进国家治理体系和治理能力现代化为着力点，紧紧围绕“四个全面”战略布局和全州国民经济和社会发展“十四五”规划的目标任务，立足迪庆司法行政工作实际，统筹推进全面依法治州各项工作，不断增强法治迪庆、法治政府、法治社会建设，大幅提升科学立法、民主立法、依法立法水平，进一步形成行政执法协调监督体系，不断提高行政复议基本事项规范化、专业化、信息化能力，初步实现基本公共法律服务均衡发展，进一步提升公民法治意识和法治素养，进一步提高社区矫正质量，全面建成革命化、正规化、专业化、职业化司法行政队伍，司法行政各项工作保障水平和智能化程度显著提升，基本形成与市域治理体系和治理能力现代化程度相适应的迪庆司法行政实践。</t>
  </si>
  <si>
    <t>根据部门职责，中长期规划，各级党委，各级政府要求归纳</t>
  </si>
  <si>
    <t>部门年度目标</t>
  </si>
  <si>
    <t>预算年度（2026年）
绩效目标</t>
  </si>
  <si>
    <t>1.始终把党的整治建设摆在首位，把坚持党的绝对领导贯穿在统筹协调法制建设以及行政立法、行政执法、公共法律服务等各项工作之中。
2.加快法治政府建设。着力抓好法治政府建设的统筹、协调、指导和督查；
3.科学编制政府规章立法计划，全力提高政府规章立法质量。
4.深化行政复议体制改革和不断提高行政复议办案质量。
5.持续提升社区矫正教育矫正质量。
6.完善公共法律服务体系建设和推进律师服务创新发展、进一步推进公证体制机制改革、做好2026年度国家统一法律职业资格考试工作。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</si>
  <si>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</si>
  <si>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</si>
  <si>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</si>
  <si>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</si>
  <si>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</si>
  <si>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</si>
  <si>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</si>
  <si>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</si>
  <si>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</si>
  <si>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1.始终把党的整治建设摆在首位，把坚持党的绝对领导贯穿在统筹协调法制建设以及行政立法、行政执法、公共法律服务等各项工作之中。 2.加快法治政府建设。着力抓好法治政府建设的统筹、协调、指导和督查； 3.科学编制政府规章立法计划，全力提高政府规章立法质量。 4.深化行政复议体制改革和不断提高行政复议办案质量。 5.持续提升社区矫正教育矫正质量。 6.完善公共法律服务体系建设和推进律师服务创新发展、进一步推进公证体制机制改革、做好2026年度国家统一法律职业资格考试工作。</t>
  </si>
  <si>
    <t>三、部门整体支出绩效指标</t>
  </si>
  <si>
    <t>绩效指标</t>
  </si>
  <si>
    <t>评（扣）分标准</t>
  </si>
  <si>
    <t>绩效指标设定依据及指标值数据来源</t>
  </si>
  <si>
    <t xml:space="preserve">二级指标 </t>
  </si>
  <si>
    <t>办理州级法律援助案件80件以上为优秀；79—55件为良好；55件以下为合格。</t>
  </si>
  <si>
    <t>反映州本级全年承办法律援助案件的数量。</t>
  </si>
  <si>
    <t>《中华人民共和国法律援助法》、《云南省司法厅 云南省财政厅关于印发&lt;云南省法律援助补贴管理暂行办法&gt;的通知》（云司规〔2022〕1号）、《迪庆州司法局 迪庆州财政局关于印发&lt;迪庆州法律援助补贴管理实施细则&gt;的通知》（迪司发〔2022〕27号）</t>
  </si>
  <si>
    <t>发放赠阅普法读物及宣传品数量</t>
  </si>
  <si>
    <t>20000</t>
  </si>
  <si>
    <t>发放数量达2万份以上得满分，低于2万份扣分，每少1000份，扣10%的分值。</t>
  </si>
  <si>
    <t>反映发放的普法读物记普法宣传品数量情况。</t>
  </si>
  <si>
    <t>《中共迪庆州委普法办公室关于进一步健全完善普法责任制的工作方案》、《迪庆藏族自治州司法局关于州级国家机关普法责任清单的公告》《法治迪庆建设指标体系》、《迪庆州贯彻〈关于进一步加强市县法治建设的意见〉重要举措任务清单》</t>
  </si>
  <si>
    <t>行政执法案卷评查数</t>
  </si>
  <si>
    <t>按照行政执法案卷评查数测评，完成20件得满分，每少1件5%分数</t>
  </si>
  <si>
    <t>用于反映行政执法案卷评查数量。</t>
  </si>
  <si>
    <t>《云南省行政执法监督条例》《云南省法制督察管理办法》《云南省行政执法证件管理规定》</t>
  </si>
  <si>
    <t>①成功率≥95%，得满分；②成功率介于65%（含）至95%（不含）之间，成功率X指标分值；③成功率＜70%，不得分。</t>
  </si>
  <si>
    <t>反映完成矛盾纠纷调解的成功率。</t>
  </si>
  <si>
    <t>《中华人民共和国人民调解法》，《中共云南省委办公厅 云南省人民政府办公厅转发《关于进一步加强全省司法行政基层建设工作的意见》的通知》（云厅字[2006]1号），《云南省人民政府办公厅关于进一步加强新时期人民调解工作的意见》（云政办发[2010]94号）</t>
  </si>
  <si>
    <t>刑满释放人员衔接率</t>
  </si>
  <si>
    <t>①衔接率≥95%，得满分；②衔接率介于65%（含）至95%（不含）之间，衔接率X指标分值；③衔接率＜70%，不得分。</t>
  </si>
  <si>
    <t>反映刑满释放人员衔接率。</t>
  </si>
  <si>
    <t>《中华人民共和国社区矫正法》《云南省贯彻&lt;中华人民共和国社区矫正法实施办法&gt;实施细则》 《迪庆州加强社区矫正工作的实施意见》</t>
  </si>
  <si>
    <t>全州法律援助知晓率</t>
  </si>
  <si>
    <t>①知晓率≥80%，得满分；②知晓率介于65%（含）至80%（不含）之间，知晓率X指标分值；③知晓率＜60%，不得分。</t>
  </si>
  <si>
    <t>社区矫正对象重新犯罪率高于3%，不得分。</t>
  </si>
  <si>
    <t>反映落实监督管理和教育帮扶措施，有效防止社区矫正对象重新违法犯罪。</t>
  </si>
  <si>
    <t>反映落实监督管理和教育帮扶措施，有效防止社区矫正对象脱管失控。</t>
  </si>
  <si>
    <t>法律援助服务群众满意度</t>
  </si>
  <si>
    <t>①满意度≥85%，得满分；②满意度介于65%（含）至85%（不含）之间，满意度X指标分值；③满意度＜60%，不得分。</t>
  </si>
  <si>
    <t>反映受援人或办案机关对法律援助案件承办质量的满意度。</t>
  </si>
  <si>
    <t>全州法治建设群众满意度</t>
  </si>
  <si>
    <t>①满意度≥90%，得满分；②满意度介于60%（含）至85%（不含）之间，满意度X指标分值；③满意度＜60%，不得分。</t>
  </si>
  <si>
    <t>反映全州法治建设群众满意度。</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</si>
  <si>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</si>
  <si>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</si>
  <si>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</si>
  <si>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</si>
  <si>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</si>
  <si>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</si>
  <si>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</si>
  <si>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</si>
  <si>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</si>
  <si>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</si>
  <si>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</si>
  <si>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</si>
  <si>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</si>
  <si>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</si>
  <si>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</si>
  <si>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</si>
  <si>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</si>
  <si>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</si>
  <si>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</si>
  <si>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</si>
  <si>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</si>
  <si>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</si>
  <si>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司法行政</t>
  </si>
  <si>
    <t>一级预算单位</t>
  </si>
  <si>
    <t>州级部门预算重点领域项目名单</t>
  </si>
  <si>
    <t>序号</t>
  </si>
</sst>
</file>

<file path=xl/styles.xml><?xml version="1.0" encoding="utf-8"?>
<styleSheet xmlns="http://schemas.openxmlformats.org/spreadsheetml/2006/main">
  <numFmts count="9">
    <numFmt numFmtId="176" formatCode="#,##0;\-#,##0;;@"/>
    <numFmt numFmtId="44" formatCode="_ &quot;￥&quot;* #,##0.00_ ;_ &quot;￥&quot;* \-#,##0.00_ ;_ &quot;￥&quot;* &quot;-&quot;??_ ;_ @_ "/>
    <numFmt numFmtId="177" formatCode="yyyy\-mm\-dd\ hh:mm:ss"/>
    <numFmt numFmtId="178" formatCode="#,##0.00;\-#,##0.00;;@"/>
    <numFmt numFmtId="41" formatCode="_ * #,##0_ ;_ * \-#,##0_ ;_ * &quot;-&quot;_ ;_ @_ "/>
    <numFmt numFmtId="42" formatCode="_ &quot;￥&quot;* #,##0_ ;_ &quot;￥&quot;* \-#,##0_ ;_ &quot;￥&quot;* &quot;-&quot;_ ;_ @_ "/>
    <numFmt numFmtId="179" formatCode="hh:mm:ss"/>
    <numFmt numFmtId="180" formatCode="yyyy\-mm\-dd"/>
    <numFmt numFmtId="43" formatCode="_ * #,##0.00_ ;_ * \-#,##0.00_ ;_ * &quot;-&quot;??_ ;_ @_ "/>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9"/>
      <name val="宋体"/>
      <charset val="134"/>
    </font>
    <font>
      <sz val="11"/>
      <color rgb="FF9C0006"/>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57">
    <xf numFmtId="0" fontId="0" fillId="0" borderId="0">
      <alignment vertical="top"/>
      <protection locked="false"/>
    </xf>
    <xf numFmtId="176" fontId="36" fillId="0" borderId="1">
      <alignment horizontal="right" vertical="center"/>
    </xf>
    <xf numFmtId="10" fontId="36" fillId="0" borderId="1">
      <alignment horizontal="right" vertical="center"/>
    </xf>
    <xf numFmtId="177" fontId="36" fillId="0" borderId="1">
      <alignment horizontal="right" vertical="center"/>
    </xf>
    <xf numFmtId="179" fontId="36" fillId="0" borderId="1">
      <alignment horizontal="right" vertical="center"/>
    </xf>
    <xf numFmtId="178" fontId="36" fillId="0" borderId="1">
      <alignment horizontal="right" vertical="center"/>
    </xf>
    <xf numFmtId="178" fontId="36" fillId="0" borderId="1">
      <alignment horizontal="right" vertical="center"/>
    </xf>
    <xf numFmtId="0" fontId="29" fillId="17"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38" fillId="0" borderId="1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45" fillId="0" borderId="2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21" applyNumberFormat="false" applyFill="false" applyAlignment="false" applyProtection="false">
      <alignment vertical="center"/>
    </xf>
    <xf numFmtId="180" fontId="36" fillId="0" borderId="1">
      <alignment horizontal="right" vertical="center"/>
    </xf>
    <xf numFmtId="42" fontId="0" fillId="0" borderId="0" applyFont="false" applyFill="false" applyBorder="false" applyAlignment="false" applyProtection="false">
      <alignment vertical="center"/>
    </xf>
    <xf numFmtId="0" fontId="30" fillId="30"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46" fillId="0" borderId="21" applyNumberFormat="false" applyFill="false" applyAlignment="false" applyProtection="false">
      <alignment vertical="center"/>
    </xf>
    <xf numFmtId="49" fontId="36" fillId="0" borderId="1">
      <alignment horizontal="left" vertical="center" wrapText="true"/>
    </xf>
    <xf numFmtId="0" fontId="41" fillId="0" borderId="0" applyNumberFormat="false" applyFill="false" applyBorder="false" applyAlignment="false" applyProtection="false">
      <alignment vertical="center"/>
    </xf>
    <xf numFmtId="0" fontId="2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8" borderId="0" applyNumberFormat="false" applyBorder="false" applyAlignment="false" applyProtection="false">
      <alignment vertical="center"/>
    </xf>
    <xf numFmtId="0" fontId="47" fillId="3" borderId="20" applyNumberFormat="false" applyAlignment="false" applyProtection="false">
      <alignment vertical="center"/>
    </xf>
    <xf numFmtId="0" fontId="4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2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43" fillId="24" borderId="20" applyNumberFormat="false" applyAlignment="false" applyProtection="false">
      <alignment vertical="center"/>
    </xf>
    <xf numFmtId="0" fontId="35" fillId="3" borderId="17" applyNumberFormat="false" applyAlignment="false" applyProtection="false">
      <alignment vertical="center"/>
    </xf>
    <xf numFmtId="0" fontId="33" fillId="9" borderId="16" applyNumberFormat="false" applyAlignment="false" applyProtection="false">
      <alignment vertical="center"/>
    </xf>
    <xf numFmtId="0" fontId="32" fillId="0" borderId="15" applyNumberFormat="false" applyFill="false" applyAlignment="false" applyProtection="false">
      <alignment vertical="center"/>
    </xf>
    <xf numFmtId="0" fontId="30" fillId="2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23" borderId="19" applyNumberFormat="false" applyFont="false" applyAlignment="false" applyProtection="false">
      <alignment vertical="center"/>
    </xf>
    <xf numFmtId="0" fontId="42" fillId="0" borderId="0" applyNumberFormat="false" applyFill="false" applyBorder="false" applyAlignment="false" applyProtection="false">
      <alignment vertical="center"/>
    </xf>
    <xf numFmtId="0" fontId="31" fillId="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0" fillId="7"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30"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30" fillId="3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0" fillId="19" borderId="0" applyNumberFormat="false" applyBorder="false" applyAlignment="false" applyProtection="false">
      <alignment vertical="center"/>
    </xf>
  </cellStyleXfs>
  <cellXfs count="324">
    <xf numFmtId="0" fontId="0" fillId="0" borderId="0" xfId="0" applyBorder="true" applyAlignment="true" applyProtection="true">
      <alignment vertical="center"/>
    </xf>
    <xf numFmtId="0" fontId="1" fillId="0" borderId="0" xfId="0" applyFont="true" applyAlignment="true">
      <alignment horizontal="center" vertical="center"/>
      <protection locked="false"/>
    </xf>
    <xf numFmtId="0" fontId="2" fillId="0" borderId="0" xfId="0" applyFont="true" applyAlignment="true">
      <alignment horizontal="center" vertical="center"/>
      <protection locked="false"/>
    </xf>
    <xf numFmtId="0" fontId="2" fillId="2" borderId="1" xfId="0" applyFont="true" applyFill="true" applyBorder="true" applyAlignment="true">
      <alignment horizontal="center" vertical="center"/>
      <protection locked="false"/>
    </xf>
    <xf numFmtId="0" fontId="2" fillId="2" borderId="2" xfId="0" applyFont="true" applyFill="true" applyBorder="true" applyAlignment="true">
      <alignment horizontal="center" vertical="center"/>
      <protection locked="false"/>
    </xf>
    <xf numFmtId="0" fontId="2" fillId="0" borderId="3" xfId="0" applyFont="true" applyBorder="true" applyAlignment="true">
      <alignment horizontal="center" vertical="center"/>
      <protection locked="false"/>
    </xf>
    <xf numFmtId="0" fontId="2" fillId="0" borderId="4" xfId="0" applyFont="true" applyBorder="true" applyAlignment="true">
      <alignment horizontal="left" vertical="center"/>
      <protection locked="false"/>
    </xf>
    <xf numFmtId="0" fontId="3" fillId="0" borderId="0" xfId="0" applyFont="true" applyAlignment="true" applyProtection="true">
      <alignment horizontal="center" vertical="center"/>
    </xf>
    <xf numFmtId="0" fontId="4" fillId="0" borderId="0" xfId="0" applyFont="true" applyAlignment="true" applyProtection="true">
      <alignment horizontal="center" vertical="center"/>
    </xf>
    <xf numFmtId="0" fontId="2" fillId="3" borderId="5" xfId="0" applyFont="true" applyFill="true" applyBorder="true" applyAlignment="true" applyProtection="true">
      <alignment horizontal="center" vertical="center"/>
    </xf>
    <xf numFmtId="0" fontId="2" fillId="3" borderId="6" xfId="0" applyFont="true" applyFill="true" applyBorder="true" applyAlignment="true" applyProtection="true">
      <alignment horizontal="center" vertical="center"/>
    </xf>
    <xf numFmtId="0" fontId="2" fillId="3" borderId="3" xfId="0" applyFont="true" applyFill="true" applyBorder="true" applyAlignment="true" applyProtection="true">
      <alignment horizontal="center" vertical="center"/>
    </xf>
    <xf numFmtId="0" fontId="2" fillId="0" borderId="7" xfId="0" applyFont="true" applyBorder="true" applyAlignment="true" applyProtection="true">
      <alignment horizontal="center" vertical="center"/>
    </xf>
    <xf numFmtId="0" fontId="2" fillId="0" borderId="1" xfId="0" applyFont="true" applyBorder="true" applyAlignment="true" applyProtection="true">
      <alignment horizontal="center" vertical="center"/>
    </xf>
    <xf numFmtId="0" fontId="2" fillId="0" borderId="2" xfId="0" applyFont="true" applyBorder="true" applyAlignment="true" applyProtection="true">
      <alignment horizontal="center" vertical="center"/>
    </xf>
    <xf numFmtId="3" fontId="2" fillId="0" borderId="3" xfId="0" applyNumberFormat="true" applyFont="true" applyBorder="true" applyAlignment="true">
      <alignment horizontal="center" vertical="center"/>
      <protection locked="false"/>
    </xf>
    <xf numFmtId="0" fontId="2" fillId="0" borderId="3" xfId="0" applyFont="true" applyBorder="true" applyAlignment="true" applyProtection="true">
      <alignment horizontal="left" vertical="center" wrapText="true"/>
    </xf>
    <xf numFmtId="0" fontId="2" fillId="0" borderId="3" xfId="0" applyFont="true" applyBorder="true" applyAlignment="true" applyProtection="true">
      <alignment horizontal="center" vertical="center" wrapText="true"/>
    </xf>
    <xf numFmtId="3" fontId="2" fillId="0" borderId="3" xfId="0" applyNumberFormat="true" applyFont="true" applyBorder="true" applyAlignment="true" applyProtection="true">
      <alignment horizontal="center" vertical="center"/>
    </xf>
    <xf numFmtId="0" fontId="2" fillId="3" borderId="8" xfId="0" applyFont="true" applyFill="true" applyBorder="true" applyAlignment="true" applyProtection="true">
      <alignment horizontal="center" vertical="center"/>
    </xf>
    <xf numFmtId="0" fontId="2" fillId="3" borderId="9" xfId="0" applyFont="true" applyFill="true" applyBorder="true" applyAlignment="true" applyProtection="true">
      <alignment horizontal="center" vertical="center"/>
    </xf>
    <xf numFmtId="0" fontId="2" fillId="3" borderId="2" xfId="0" applyFont="true" applyFill="true" applyBorder="true" applyAlignment="true" applyProtection="true">
      <alignment horizontal="center" vertical="center"/>
    </xf>
    <xf numFmtId="0" fontId="2" fillId="3" borderId="10" xfId="0" applyFont="true" applyFill="true" applyBorder="true" applyAlignment="true" applyProtection="true">
      <alignment horizontal="center" vertical="center"/>
    </xf>
    <xf numFmtId="0" fontId="2" fillId="3" borderId="7" xfId="0" applyFont="true" applyFill="true" applyBorder="true" applyAlignment="true" applyProtection="true">
      <alignment horizontal="center" vertical="center"/>
    </xf>
    <xf numFmtId="0" fontId="2" fillId="3" borderId="4" xfId="0" applyFont="true" applyFill="true" applyBorder="true" applyAlignment="true" applyProtection="true">
      <alignment horizontal="center" vertical="center"/>
    </xf>
    <xf numFmtId="0" fontId="5" fillId="3" borderId="6" xfId="0" applyFont="true" applyFill="true" applyBorder="true" applyAlignment="true" applyProtection="true">
      <alignment horizontal="center" vertical="center" wrapText="true"/>
    </xf>
    <xf numFmtId="0" fontId="2" fillId="3" borderId="3" xfId="0" applyFont="true" applyFill="true" applyBorder="true" applyAlignment="true">
      <alignment horizontal="center" vertical="center" wrapText="true"/>
      <protection locked="false"/>
    </xf>
    <xf numFmtId="0" fontId="2" fillId="0" borderId="3" xfId="0" applyFont="true" applyBorder="true" applyAlignment="true" applyProtection="true">
      <alignment horizontal="center" vertical="center"/>
    </xf>
    <xf numFmtId="0" fontId="2" fillId="3" borderId="1" xfId="0" applyFont="true" applyFill="true" applyBorder="true" applyAlignment="true" applyProtection="true">
      <alignment horizontal="center" vertical="center"/>
    </xf>
    <xf numFmtId="3" fontId="2" fillId="0" borderId="1" xfId="0" applyNumberFormat="true" applyFont="true" applyBorder="true" applyAlignment="true">
      <alignment horizontal="center" vertical="center"/>
      <protection locked="false"/>
    </xf>
    <xf numFmtId="3" fontId="2" fillId="0" borderId="1" xfId="0" applyNumberFormat="true" applyFont="true" applyBorder="true" applyAlignment="true" applyProtection="true">
      <alignment horizontal="center" vertical="center"/>
    </xf>
    <xf numFmtId="0" fontId="2" fillId="0" borderId="0" xfId="0" applyFont="true" applyAlignment="true" applyProtection="true">
      <alignment horizontal="right" vertical="center" wrapText="true"/>
    </xf>
    <xf numFmtId="0" fontId="2" fillId="0" borderId="0" xfId="0" applyFont="true" applyAlignment="true" applyProtection="true">
      <alignment horizontal="center" vertical="center"/>
    </xf>
    <xf numFmtId="0" fontId="5" fillId="2" borderId="7" xfId="0" applyFont="true" applyFill="true" applyBorder="true" applyAlignment="true" applyProtection="true">
      <alignment horizontal="right" vertical="center"/>
    </xf>
    <xf numFmtId="0" fontId="6" fillId="2" borderId="7" xfId="0" applyFont="true" applyFill="true" applyBorder="true" applyAlignment="true" applyProtection="true">
      <alignment horizontal="center" vertical="center"/>
    </xf>
    <xf numFmtId="0" fontId="7" fillId="2" borderId="7" xfId="0" applyFont="true" applyFill="true" applyBorder="true" applyAlignment="true" applyProtection="true">
      <alignment horizontal="center" vertical="center"/>
    </xf>
    <xf numFmtId="0" fontId="5" fillId="2" borderId="1" xfId="0" applyFont="true" applyFill="true" applyBorder="true" applyAlignment="true" applyProtection="true">
      <alignment horizontal="center" vertical="center"/>
    </xf>
    <xf numFmtId="0" fontId="5" fillId="2" borderId="8" xfId="0" applyFont="true" applyFill="true" applyBorder="true" applyAlignment="true" applyProtection="true">
      <alignment horizontal="left" vertical="center"/>
    </xf>
    <xf numFmtId="0" fontId="8" fillId="2" borderId="9" xfId="0" applyFont="true" applyFill="true" applyBorder="true" applyAlignment="true" applyProtection="true">
      <alignment horizontal="left" vertical="center"/>
    </xf>
    <xf numFmtId="0" fontId="5" fillId="0" borderId="8" xfId="0" applyFont="true" applyBorder="true" applyAlignment="true" applyProtection="true">
      <alignment horizontal="center" vertical="center"/>
    </xf>
    <xf numFmtId="0" fontId="5" fillId="0" borderId="9" xfId="0" applyFont="true" applyBorder="true" applyAlignment="true" applyProtection="true">
      <alignment horizontal="center" vertical="center"/>
    </xf>
    <xf numFmtId="0" fontId="5" fillId="0" borderId="5" xfId="0" applyFont="true" applyBorder="true" applyAlignment="true" applyProtection="true">
      <alignment horizontal="center" vertical="center"/>
    </xf>
    <xf numFmtId="49" fontId="5" fillId="0" borderId="1" xfId="0" applyNumberFormat="true" applyFont="true" applyBorder="true" applyAlignment="true" applyProtection="true">
      <alignment horizontal="center" vertical="center" wrapText="true"/>
    </xf>
    <xf numFmtId="49" fontId="5" fillId="0" borderId="8" xfId="0" applyNumberFormat="true" applyFont="true" applyBorder="true" applyAlignment="true" applyProtection="true">
      <alignment horizontal="left" vertical="center" wrapText="true"/>
    </xf>
    <xf numFmtId="49" fontId="5" fillId="0" borderId="9" xfId="0" applyNumberFormat="true" applyFont="true" applyBorder="true" applyAlignment="true" applyProtection="true">
      <alignment horizontal="left" vertical="center" wrapText="true"/>
    </xf>
    <xf numFmtId="0" fontId="5" fillId="0" borderId="3" xfId="0" applyFont="true" applyBorder="true" applyAlignment="true" applyProtection="true">
      <alignment horizontal="center" vertical="center"/>
    </xf>
    <xf numFmtId="0" fontId="5" fillId="0" borderId="1" xfId="0" applyFont="true" applyBorder="true" applyAlignment="true" applyProtection="true">
      <alignment horizontal="center" vertical="center" wrapText="true"/>
    </xf>
    <xf numFmtId="0" fontId="5" fillId="0" borderId="8" xfId="0" applyFont="true" applyBorder="true" applyAlignment="true" applyProtection="true">
      <alignment horizontal="left" vertical="center" wrapText="true"/>
    </xf>
    <xf numFmtId="0" fontId="5" fillId="0" borderId="9" xfId="0" applyFont="true" applyBorder="true" applyAlignment="true" applyProtection="true">
      <alignment horizontal="left" vertical="center" wrapText="true"/>
    </xf>
    <xf numFmtId="0" fontId="8" fillId="0" borderId="8" xfId="0" applyFont="true" applyBorder="true" applyAlignment="true" applyProtection="true">
      <alignment horizontal="left" vertical="center"/>
    </xf>
    <xf numFmtId="49" fontId="5" fillId="0" borderId="11" xfId="0" applyNumberFormat="true" applyFont="true" applyBorder="true" applyAlignment="true" applyProtection="true">
      <alignment horizontal="center" vertical="center" wrapText="true"/>
    </xf>
    <xf numFmtId="49" fontId="5" fillId="0" borderId="12" xfId="0" applyNumberFormat="true" applyFont="true" applyBorder="true" applyAlignment="true" applyProtection="true">
      <alignment horizontal="center" vertical="center" wrapText="true"/>
    </xf>
    <xf numFmtId="0" fontId="5" fillId="0" borderId="11" xfId="0" applyFont="true" applyBorder="true" applyAlignment="true" applyProtection="true">
      <alignment horizontal="center" vertical="center"/>
    </xf>
    <xf numFmtId="0" fontId="5" fillId="0" borderId="13" xfId="0" applyFont="true" applyBorder="true" applyAlignment="true" applyProtection="true">
      <alignment horizontal="center" vertical="center"/>
    </xf>
    <xf numFmtId="49" fontId="5" fillId="0" borderId="10" xfId="0" applyNumberFormat="true" applyFont="true" applyBorder="true" applyAlignment="true" applyProtection="true">
      <alignment horizontal="center" vertical="center" wrapText="true"/>
    </xf>
    <xf numFmtId="49" fontId="5" fillId="0" borderId="4" xfId="0" applyNumberFormat="true" applyFont="true" applyBorder="true" applyAlignment="true" applyProtection="true">
      <alignment horizontal="center" vertical="center" wrapText="true"/>
    </xf>
    <xf numFmtId="0" fontId="5" fillId="0" borderId="10" xfId="0" applyFont="true" applyBorder="true" applyAlignment="true" applyProtection="true">
      <alignment horizontal="center" vertical="center"/>
    </xf>
    <xf numFmtId="0" fontId="5" fillId="0" borderId="7" xfId="0" applyFont="true" applyBorder="true" applyAlignment="true" applyProtection="true">
      <alignment horizontal="center" vertical="center"/>
    </xf>
    <xf numFmtId="49" fontId="5" fillId="0" borderId="2" xfId="0" applyNumberFormat="true" applyFont="true" applyBorder="true" applyAlignment="true" applyProtection="true">
      <alignment horizontal="left" vertical="center" wrapText="true"/>
    </xf>
    <xf numFmtId="49" fontId="2" fillId="0" borderId="1" xfId="27" applyFont="true">
      <alignment horizontal="left" vertical="center" wrapText="true"/>
    </xf>
    <xf numFmtId="0" fontId="8" fillId="0" borderId="11" xfId="0" applyFont="true" applyBorder="true" applyAlignment="true" applyProtection="true">
      <alignment horizontal="left" vertical="center"/>
    </xf>
    <xf numFmtId="0" fontId="8" fillId="0" borderId="13" xfId="0" applyFont="true" applyBorder="true" applyAlignment="true" applyProtection="true">
      <alignment horizontal="left" vertical="center"/>
    </xf>
    <xf numFmtId="0" fontId="8" fillId="0" borderId="8" xfId="0" applyFont="true" applyBorder="true" applyAlignment="true" applyProtection="true">
      <alignment horizontal="center" vertical="center"/>
    </xf>
    <xf numFmtId="0" fontId="8" fillId="0" borderId="9" xfId="0" applyFont="true" applyBorder="true" applyAlignment="true" applyProtection="true">
      <alignment horizontal="center" vertical="center"/>
    </xf>
    <xf numFmtId="49" fontId="5" fillId="0" borderId="1" xfId="0" applyNumberFormat="true" applyFont="true" applyBorder="true" applyAlignment="true">
      <alignment horizontal="center" vertical="center"/>
      <protection locked="false"/>
    </xf>
    <xf numFmtId="49" fontId="5" fillId="0" borderId="1" xfId="0" applyNumberFormat="true" applyFont="true" applyBorder="true" applyAlignment="true">
      <alignment horizontal="center" vertical="center" wrapText="true"/>
      <protection locked="false"/>
    </xf>
    <xf numFmtId="0" fontId="5" fillId="0" borderId="1" xfId="0" applyFont="true" applyBorder="true" applyAlignment="true">
      <alignment horizontal="center" vertical="center" wrapText="true"/>
      <protection locked="false"/>
    </xf>
    <xf numFmtId="0" fontId="5" fillId="0" borderId="1" xfId="0" applyFont="true" applyBorder="true" applyAlignment="true">
      <alignment horizontal="left" vertical="center" wrapText="true"/>
      <protection locked="false"/>
    </xf>
    <xf numFmtId="0" fontId="5" fillId="0" borderId="12" xfId="0" applyFont="true" applyBorder="true" applyAlignment="true" applyProtection="true">
      <alignment horizontal="center" vertical="center"/>
    </xf>
    <xf numFmtId="0" fontId="5" fillId="0" borderId="4" xfId="0" applyFont="true" applyBorder="true" applyAlignment="true" applyProtection="true">
      <alignment horizontal="center" vertical="center"/>
    </xf>
    <xf numFmtId="4" fontId="5" fillId="0" borderId="1" xfId="0" applyNumberFormat="true" applyFont="true" applyBorder="true" applyAlignment="true" applyProtection="true">
      <alignment horizontal="right" vertical="center"/>
    </xf>
    <xf numFmtId="0" fontId="8" fillId="0" borderId="2" xfId="0" applyFont="true" applyBorder="true" applyAlignment="true" applyProtection="true">
      <alignment horizontal="center" vertical="center"/>
    </xf>
    <xf numFmtId="49" fontId="5" fillId="0" borderId="5" xfId="0" applyNumberFormat="true" applyFont="true" applyBorder="true" applyAlignment="true" applyProtection="true">
      <alignment horizontal="center" vertical="center" wrapText="true"/>
    </xf>
    <xf numFmtId="0" fontId="5" fillId="0" borderId="3" xfId="0" applyFont="true" applyBorder="true" applyAlignment="true" applyProtection="true">
      <alignment horizontal="center" vertical="center" wrapText="true"/>
    </xf>
    <xf numFmtId="0" fontId="6" fillId="2" borderId="4" xfId="0" applyFont="true" applyFill="true" applyBorder="true" applyAlignment="true" applyProtection="true">
      <alignment horizontal="center" vertical="center"/>
    </xf>
    <xf numFmtId="0" fontId="8" fillId="2" borderId="2" xfId="0" applyFont="true" applyFill="true" applyBorder="true" applyAlignment="true" applyProtection="true">
      <alignment horizontal="left" vertical="center"/>
    </xf>
    <xf numFmtId="0" fontId="5" fillId="0" borderId="2" xfId="0" applyFont="true" applyBorder="true" applyAlignment="true" applyProtection="true">
      <alignment horizontal="center" vertical="center"/>
    </xf>
    <xf numFmtId="49" fontId="5" fillId="0" borderId="1" xfId="0" applyNumberFormat="true" applyFont="true" applyBorder="true" applyAlignment="true" applyProtection="true">
      <alignment vertical="center" wrapText="true"/>
    </xf>
    <xf numFmtId="0" fontId="5" fillId="0" borderId="2" xfId="0" applyFont="true" applyBorder="true" applyAlignment="true" applyProtection="true">
      <alignment horizontal="left" vertical="center" wrapText="true"/>
    </xf>
    <xf numFmtId="0" fontId="5" fillId="0" borderId="1" xfId="0" applyFont="true" applyBorder="true" applyAlignment="true" applyProtection="true">
      <alignment vertical="center" wrapText="true"/>
    </xf>
    <xf numFmtId="0" fontId="8" fillId="0" borderId="12" xfId="0" applyFont="true" applyBorder="true" applyAlignment="true" applyProtection="true">
      <alignment horizontal="left" vertical="center"/>
    </xf>
    <xf numFmtId="49" fontId="5" fillId="0" borderId="5" xfId="0" applyNumberFormat="true" applyFont="true" applyBorder="true" applyAlignment="true" applyProtection="true">
      <alignment horizontal="center" vertical="center"/>
    </xf>
    <xf numFmtId="0" fontId="5" fillId="0" borderId="3" xfId="0" applyFont="true" applyBorder="true" applyAlignment="true" applyProtection="true">
      <alignment horizontal="left" vertical="center" wrapText="true"/>
    </xf>
    <xf numFmtId="49" fontId="9" fillId="0" borderId="0" xfId="0" applyNumberFormat="true" applyFont="true" applyAlignment="true" applyProtection="true"/>
    <xf numFmtId="0" fontId="10" fillId="0" borderId="0" xfId="0" applyFont="true" applyAlignment="true" applyProtection="true">
      <alignment horizontal="center" vertical="center"/>
    </xf>
    <xf numFmtId="0" fontId="11" fillId="0" borderId="0" xfId="0" applyFont="true" applyAlignment="true" applyProtection="true">
      <alignment horizontal="center" vertical="center"/>
    </xf>
    <xf numFmtId="0" fontId="5" fillId="0" borderId="0" xfId="0" applyFont="true" applyAlignment="true">
      <alignment horizontal="left" vertical="center"/>
      <protection locked="false"/>
    </xf>
    <xf numFmtId="0" fontId="12" fillId="0" borderId="0" xfId="0" applyFont="true" applyAlignment="true" applyProtection="true">
      <alignment horizontal="left" vertical="center"/>
    </xf>
    <xf numFmtId="0" fontId="12" fillId="0" borderId="5" xfId="0" applyFont="true" applyBorder="true" applyAlignment="true">
      <alignment horizontal="center" vertical="center" wrapText="true"/>
      <protection locked="false"/>
    </xf>
    <xf numFmtId="0" fontId="12" fillId="0" borderId="5" xfId="0" applyFont="true" applyBorder="true" applyAlignment="true" applyProtection="true">
      <alignment horizontal="center" vertical="center" wrapText="true"/>
    </xf>
    <xf numFmtId="0" fontId="12" fillId="0" borderId="6" xfId="0" applyFont="true" applyBorder="true" applyAlignment="true">
      <alignment horizontal="center" vertical="center" wrapText="true"/>
      <protection locked="false"/>
    </xf>
    <xf numFmtId="0" fontId="12" fillId="0" borderId="6" xfId="0" applyFont="true" applyBorder="true" applyAlignment="true" applyProtection="true">
      <alignment horizontal="center" vertical="center" wrapText="true"/>
    </xf>
    <xf numFmtId="0" fontId="12" fillId="0" borderId="3" xfId="0" applyFont="true" applyBorder="true" applyAlignment="true">
      <alignment horizontal="center" vertical="center" wrapText="true"/>
      <protection locked="false"/>
    </xf>
    <xf numFmtId="0" fontId="12" fillId="0" borderId="3" xfId="0" applyFont="true" applyBorder="true" applyAlignment="true" applyProtection="true">
      <alignment horizontal="center" vertical="center" wrapText="true"/>
    </xf>
    <xf numFmtId="0" fontId="13" fillId="0" borderId="1" xfId="0" applyFont="true" applyBorder="true" applyAlignment="true" applyProtection="true">
      <alignment horizontal="center" vertical="center"/>
    </xf>
    <xf numFmtId="0" fontId="2" fillId="0" borderId="1" xfId="0" applyFont="true" applyBorder="true" applyAlignment="true">
      <alignment horizontal="left" vertical="center" wrapText="true"/>
      <protection locked="false"/>
    </xf>
    <xf numFmtId="0" fontId="2" fillId="0" borderId="1" xfId="0" applyFont="true" applyBorder="true" applyAlignment="true">
      <alignment horizontal="left" vertical="center"/>
      <protection locked="false"/>
    </xf>
    <xf numFmtId="0" fontId="2" fillId="0" borderId="8" xfId="0" applyFont="true" applyBorder="true" applyAlignment="true">
      <alignment horizontal="center" vertical="center" wrapText="true"/>
      <protection locked="false"/>
    </xf>
    <xf numFmtId="0" fontId="2" fillId="0" borderId="9" xfId="0" applyFont="true" applyBorder="true" applyAlignment="true">
      <alignment horizontal="left" vertical="center" wrapText="true"/>
      <protection locked="false"/>
    </xf>
    <xf numFmtId="0" fontId="2" fillId="0" borderId="2" xfId="0" applyFont="true" applyBorder="true" applyAlignment="true">
      <alignment horizontal="left" vertical="center" wrapText="true"/>
      <protection locked="false"/>
    </xf>
    <xf numFmtId="0" fontId="9" fillId="0" borderId="0" xfId="0" applyFont="true" applyAlignment="true" applyProtection="true"/>
    <xf numFmtId="0" fontId="9" fillId="0" borderId="0" xfId="0" applyFont="true" applyAlignment="true">
      <alignment horizontal="right" vertical="center"/>
      <protection locked="false"/>
    </xf>
    <xf numFmtId="0" fontId="12" fillId="0" borderId="0" xfId="0" applyFont="true" applyAlignment="true" applyProtection="true"/>
    <xf numFmtId="0" fontId="9" fillId="0" borderId="0" xfId="0" applyFont="true" applyAlignment="true">
      <alignment horizontal="right"/>
      <protection locked="false"/>
    </xf>
    <xf numFmtId="0" fontId="12" fillId="0" borderId="8" xfId="0" applyFont="true" applyBorder="true" applyAlignment="true" applyProtection="true">
      <alignment horizontal="center" vertical="center"/>
    </xf>
    <xf numFmtId="0" fontId="12" fillId="0" borderId="9" xfId="0" applyFont="true" applyBorder="true" applyAlignment="true" applyProtection="true">
      <alignment horizontal="center" vertical="center"/>
    </xf>
    <xf numFmtId="0" fontId="12" fillId="0" borderId="2" xfId="0" applyFont="true" applyBorder="true" applyAlignment="true" applyProtection="true">
      <alignment horizontal="center" vertical="center"/>
    </xf>
    <xf numFmtId="0" fontId="13" fillId="0" borderId="1" xfId="0" applyFont="true" applyBorder="true" applyAlignment="true">
      <alignment horizontal="center" vertical="center"/>
      <protection locked="false"/>
    </xf>
    <xf numFmtId="4" fontId="5" fillId="0" borderId="1" xfId="0" applyNumberFormat="true" applyFont="true" applyBorder="true" applyAlignment="true">
      <alignment horizontal="right" vertical="center" wrapText="true"/>
      <protection locked="false"/>
    </xf>
    <xf numFmtId="0" fontId="13" fillId="0" borderId="1" xfId="0" applyFont="true" applyBorder="true" applyAlignment="true">
      <alignment horizontal="center" vertical="center" wrapText="true"/>
      <protection locked="false"/>
    </xf>
    <xf numFmtId="0" fontId="2" fillId="0" borderId="1" xfId="0" applyFont="true" applyBorder="true" applyAlignment="true" applyProtection="true">
      <alignment horizontal="left" vertical="center"/>
    </xf>
    <xf numFmtId="0" fontId="13" fillId="0" borderId="8" xfId="0" applyFont="true" applyBorder="true" applyAlignment="true">
      <alignment horizontal="center" vertical="center" wrapText="true"/>
      <protection locked="false"/>
    </xf>
    <xf numFmtId="0" fontId="2" fillId="0" borderId="9" xfId="0" applyFont="true" applyBorder="true" applyAlignment="true" applyProtection="true">
      <alignment horizontal="left" vertical="center"/>
    </xf>
    <xf numFmtId="0" fontId="12" fillId="0" borderId="5" xfId="0" applyFont="true" applyBorder="true" applyAlignment="true" applyProtection="true">
      <alignment horizontal="center" vertical="center"/>
    </xf>
    <xf numFmtId="0" fontId="12" fillId="0" borderId="6" xfId="0" applyFont="true" applyBorder="true" applyAlignment="true" applyProtection="true">
      <alignment horizontal="center" vertical="center"/>
    </xf>
    <xf numFmtId="0" fontId="12" fillId="0" borderId="3" xfId="0" applyFont="true" applyBorder="true" applyAlignment="true" applyProtection="true">
      <alignment horizontal="center" vertical="center"/>
    </xf>
    <xf numFmtId="0" fontId="2" fillId="0" borderId="2" xfId="0" applyFont="true" applyBorder="true" applyAlignment="true" applyProtection="true">
      <alignment horizontal="left" vertical="center"/>
    </xf>
    <xf numFmtId="0" fontId="5" fillId="0" borderId="1" xfId="0" applyFont="true" applyBorder="true" applyAlignment="true">
      <alignment horizontal="right" vertical="center" wrapText="true"/>
      <protection locked="false"/>
    </xf>
    <xf numFmtId="0" fontId="10" fillId="0" borderId="0" xfId="0" applyFont="true" applyAlignment="true" applyProtection="true">
      <alignment horizontal="center" vertical="center" wrapText="true"/>
    </xf>
    <xf numFmtId="0" fontId="5" fillId="0" borderId="0" xfId="0" applyFont="true" applyAlignment="true" applyProtection="true">
      <alignment horizontal="left" vertical="center"/>
    </xf>
    <xf numFmtId="0" fontId="9" fillId="0" borderId="0" xfId="0" applyFont="true" applyAlignment="true" applyProtection="true">
      <alignment vertical="center"/>
    </xf>
    <xf numFmtId="0" fontId="12" fillId="0" borderId="1" xfId="0" applyFont="true" applyBorder="true" applyAlignment="true" applyProtection="true">
      <alignment horizontal="center" vertical="center" wrapText="true"/>
    </xf>
    <xf numFmtId="0" fontId="5" fillId="0" borderId="8" xfId="0" applyFont="true" applyBorder="true" applyAlignment="true">
      <alignment horizontal="center" vertical="center" wrapText="true"/>
      <protection locked="false"/>
    </xf>
    <xf numFmtId="0" fontId="5" fillId="0" borderId="9" xfId="0" applyFont="true" applyBorder="true" applyAlignment="true">
      <alignment horizontal="center" vertical="center" wrapText="true"/>
      <protection locked="false"/>
    </xf>
    <xf numFmtId="0" fontId="5" fillId="0" borderId="0" xfId="0" applyFont="true" applyAlignment="true" applyProtection="true">
      <alignment horizontal="right" vertical="center"/>
    </xf>
    <xf numFmtId="0" fontId="13" fillId="0" borderId="0" xfId="0" applyFont="true" applyAlignment="true" applyProtection="true">
      <alignment horizontal="right" vertical="center" wrapText="true"/>
    </xf>
    <xf numFmtId="0" fontId="12" fillId="0" borderId="8" xfId="0" applyFont="true" applyBorder="true" applyAlignment="true" applyProtection="true">
      <alignment horizontal="center" vertical="center" wrapText="true"/>
    </xf>
    <xf numFmtId="0" fontId="12" fillId="0" borderId="9" xfId="0" applyFont="true" applyBorder="true" applyAlignment="true" applyProtection="true">
      <alignment horizontal="center" vertical="center" wrapText="true"/>
    </xf>
    <xf numFmtId="0" fontId="12" fillId="0" borderId="2" xfId="0" applyFont="true" applyBorder="true" applyAlignment="true" applyProtection="true">
      <alignment horizontal="center" vertical="center" wrapText="true"/>
    </xf>
    <xf numFmtId="0" fontId="5" fillId="0" borderId="1" xfId="0" applyFont="true" applyBorder="true" applyAlignment="true" applyProtection="true">
      <alignment horizontal="right" vertical="center" wrapText="true"/>
    </xf>
    <xf numFmtId="0" fontId="5" fillId="0" borderId="1" xfId="0" applyFont="true" applyBorder="true" applyAlignment="true" applyProtection="true">
      <alignment horizontal="right" vertical="center"/>
    </xf>
    <xf numFmtId="0" fontId="5" fillId="0" borderId="1" xfId="0" applyFont="true" applyBorder="true" applyAlignment="true">
      <alignment horizontal="right" vertical="center"/>
      <protection locked="false"/>
    </xf>
    <xf numFmtId="0" fontId="5" fillId="0" borderId="2" xfId="0" applyFont="true" applyBorder="true" applyAlignment="true">
      <alignment horizontal="center" vertical="center" wrapText="true"/>
      <protection locked="false"/>
    </xf>
    <xf numFmtId="0" fontId="2" fillId="0" borderId="0" xfId="0" applyFont="true" applyAlignment="true">
      <alignment horizontal="left" vertical="center"/>
      <protection locked="false"/>
    </xf>
    <xf numFmtId="0" fontId="13" fillId="0" borderId="0" xfId="0" applyFont="true" applyAlignment="true" applyProtection="true">
      <alignment vertical="center"/>
    </xf>
    <xf numFmtId="0" fontId="14" fillId="0" borderId="0" xfId="0" applyFont="true" applyAlignment="true">
      <alignment horizontal="center" vertical="center"/>
      <protection locked="false"/>
    </xf>
    <xf numFmtId="0" fontId="12" fillId="0" borderId="1" xfId="0" applyFont="true" applyBorder="true" applyAlignment="true">
      <alignment horizontal="center" vertical="center"/>
      <protection locked="false"/>
    </xf>
    <xf numFmtId="0" fontId="5" fillId="0" borderId="1" xfId="0" applyFont="true" applyBorder="true" applyAlignment="true">
      <alignment horizontal="center" vertical="center"/>
      <protection locked="false"/>
    </xf>
    <xf numFmtId="0" fontId="5" fillId="0" borderId="0" xfId="0" applyFont="true" applyAlignment="true">
      <alignment horizontal="right" vertical="center"/>
      <protection locked="false"/>
    </xf>
    <xf numFmtId="0" fontId="9" fillId="0" borderId="0" xfId="0" applyFont="true" applyAlignment="true" applyProtection="true">
      <alignment horizontal="right" vertical="center"/>
    </xf>
    <xf numFmtId="0" fontId="5" fillId="0" borderId="0" xfId="0" applyFont="true" applyAlignment="true" applyProtection="true">
      <alignment horizontal="left" vertical="center" wrapText="true"/>
    </xf>
    <xf numFmtId="0" fontId="12" fillId="0" borderId="0" xfId="0" applyFont="true" applyAlignment="true" applyProtection="true">
      <alignment wrapText="true"/>
    </xf>
    <xf numFmtId="0" fontId="9" fillId="0" borderId="0" xfId="0" applyFont="true" applyAlignment="true" applyProtection="true">
      <alignment horizontal="right" wrapText="true"/>
    </xf>
    <xf numFmtId="0" fontId="12" fillId="0" borderId="11" xfId="0" applyFont="true" applyBorder="true" applyAlignment="true" applyProtection="true">
      <alignment horizontal="center" vertical="center" wrapText="true"/>
    </xf>
    <xf numFmtId="0" fontId="15" fillId="0" borderId="1" xfId="0" applyFont="true" applyBorder="true" applyAlignment="true" applyProtection="true">
      <alignment horizontal="center" vertical="center"/>
    </xf>
    <xf numFmtId="0" fontId="15" fillId="0" borderId="8" xfId="0" applyFont="true" applyBorder="true" applyAlignment="true" applyProtection="true">
      <alignment horizontal="center" vertical="center"/>
    </xf>
    <xf numFmtId="0" fontId="2" fillId="0" borderId="1" xfId="0" applyFont="true" applyBorder="true" applyAlignment="true" applyProtection="true">
      <alignment horizontal="left" vertical="center" wrapText="true"/>
    </xf>
    <xf numFmtId="4" fontId="2" fillId="0" borderId="1" xfId="0" applyNumberFormat="true" applyFont="true" applyBorder="true" applyAlignment="true">
      <alignment horizontal="right" vertical="center"/>
      <protection locked="false"/>
    </xf>
    <xf numFmtId="4" fontId="2" fillId="0" borderId="8" xfId="0" applyNumberFormat="true" applyFont="true" applyBorder="true" applyAlignment="true">
      <alignment horizontal="right" vertical="center"/>
      <protection locked="false"/>
    </xf>
    <xf numFmtId="0" fontId="2" fillId="0" borderId="0" xfId="0" applyFont="true" applyAlignment="true">
      <alignment horizontal="right" vertical="center"/>
      <protection locked="false"/>
    </xf>
    <xf numFmtId="0" fontId="11" fillId="0" borderId="0" xfId="0" applyFont="true" applyAlignment="true">
      <alignment horizontal="center" vertical="center"/>
      <protection locked="false"/>
    </xf>
    <xf numFmtId="0" fontId="13" fillId="0" borderId="0" xfId="0" applyFont="true" applyAlignment="true">
      <alignment horizontal="right"/>
      <protection locked="false"/>
    </xf>
    <xf numFmtId="0" fontId="12" fillId="0" borderId="9" xfId="0" applyFont="true" applyBorder="true" applyAlignment="true">
      <alignment horizontal="center" vertical="center" wrapText="true"/>
      <protection locked="false"/>
    </xf>
    <xf numFmtId="0" fontId="12" fillId="0" borderId="2" xfId="0" applyFont="true" applyBorder="true" applyAlignment="true">
      <alignment horizontal="center" vertical="center" wrapText="true"/>
      <protection locked="false"/>
    </xf>
    <xf numFmtId="0" fontId="15" fillId="0" borderId="1" xfId="0" applyFont="true" applyBorder="true" applyAlignment="true">
      <alignment horizontal="center" vertical="center"/>
      <protection locked="false"/>
    </xf>
    <xf numFmtId="0" fontId="9" fillId="0" borderId="0" xfId="0" applyFont="true" applyAlignment="true" applyProtection="true">
      <alignment wrapText="true"/>
    </xf>
    <xf numFmtId="0" fontId="9" fillId="0" borderId="0" xfId="0" applyFont="true" applyAlignment="true">
      <protection locked="false"/>
    </xf>
    <xf numFmtId="0" fontId="11" fillId="0" borderId="0" xfId="0" applyFont="true" applyAlignment="true" applyProtection="true">
      <alignment horizontal="center" vertical="center" wrapText="true"/>
    </xf>
    <xf numFmtId="0" fontId="12" fillId="0" borderId="0" xfId="0" applyFont="true" applyAlignment="true">
      <protection locked="false"/>
    </xf>
    <xf numFmtId="0" fontId="12" fillId="0" borderId="12" xfId="0" applyFont="true" applyBorder="true" applyAlignment="true" applyProtection="true">
      <alignment horizontal="center" vertical="center" wrapText="true"/>
    </xf>
    <xf numFmtId="0" fontId="12" fillId="0" borderId="12" xfId="0" applyFont="true" applyBorder="true" applyAlignment="true">
      <alignment horizontal="center" vertical="center" wrapText="true"/>
      <protection locked="false"/>
    </xf>
    <xf numFmtId="0" fontId="12" fillId="0" borderId="14" xfId="0" applyFont="true" applyBorder="true" applyAlignment="true" applyProtection="true">
      <alignment horizontal="center" vertical="center" wrapText="true"/>
    </xf>
    <xf numFmtId="0" fontId="12" fillId="0" borderId="14" xfId="0" applyFont="true" applyBorder="true" applyAlignment="true">
      <alignment horizontal="center" vertical="center" wrapText="true"/>
      <protection locked="false"/>
    </xf>
    <xf numFmtId="0" fontId="12" fillId="0" borderId="4" xfId="0" applyFont="true" applyBorder="true" applyAlignment="true" applyProtection="true">
      <alignment horizontal="center" vertical="center" wrapText="true"/>
    </xf>
    <xf numFmtId="0" fontId="12" fillId="0" borderId="4" xfId="0" applyFont="true" applyBorder="true" applyAlignment="true">
      <alignment horizontal="center" vertical="center" wrapText="true"/>
      <protection locked="false"/>
    </xf>
    <xf numFmtId="3" fontId="12" fillId="0" borderId="3" xfId="0" applyNumberFormat="true" applyFont="true" applyBorder="true" applyAlignment="true" applyProtection="true">
      <alignment horizontal="center" vertical="center"/>
    </xf>
    <xf numFmtId="0" fontId="5" fillId="0" borderId="4" xfId="0" applyFont="true" applyBorder="true" applyAlignment="true" applyProtection="true">
      <alignment horizontal="left" vertical="center" wrapText="true"/>
    </xf>
    <xf numFmtId="0" fontId="5" fillId="0" borderId="4" xfId="0" applyFont="true" applyBorder="true" applyAlignment="true">
      <alignment horizontal="left" vertical="center" wrapText="true"/>
      <protection locked="false"/>
    </xf>
    <xf numFmtId="4" fontId="5" fillId="0" borderId="4" xfId="0" applyNumberFormat="true" applyFont="true" applyBorder="true" applyAlignment="true">
      <alignment horizontal="right" vertical="center"/>
      <protection locked="false"/>
    </xf>
    <xf numFmtId="0" fontId="5" fillId="0" borderId="7" xfId="0" applyFont="true" applyBorder="true" applyAlignment="true" applyProtection="true">
      <alignment horizontal="left" vertical="center"/>
    </xf>
    <xf numFmtId="0" fontId="5" fillId="0" borderId="7" xfId="0" applyFont="true" applyBorder="true" applyAlignment="true">
      <alignment horizontal="left" vertical="center"/>
      <protection locked="false"/>
    </xf>
    <xf numFmtId="0" fontId="2" fillId="0" borderId="0" xfId="0" applyFont="true" applyAlignment="true">
      <alignment vertical="top" wrapText="true"/>
      <protection locked="false"/>
    </xf>
    <xf numFmtId="0" fontId="11" fillId="0" borderId="0" xfId="0" applyFont="true" applyAlignment="true">
      <alignment horizontal="center" vertical="center" wrapText="true"/>
      <protection locked="false"/>
    </xf>
    <xf numFmtId="0" fontId="13" fillId="0" borderId="0" xfId="0" applyFont="true" applyAlignment="true" applyProtection="true">
      <alignment wrapText="true"/>
    </xf>
    <xf numFmtId="0" fontId="5" fillId="0" borderId="0" xfId="0" applyFont="true" applyAlignment="true">
      <alignment horizontal="right"/>
      <protection locked="false"/>
    </xf>
    <xf numFmtId="0" fontId="12" fillId="0" borderId="9" xfId="0" applyFont="true" applyBorder="true" applyAlignment="true">
      <alignment horizontal="center" vertical="center"/>
      <protection locked="false"/>
    </xf>
    <xf numFmtId="0" fontId="12" fillId="0" borderId="7" xfId="0" applyFont="true" applyBorder="true" applyAlignment="true" applyProtection="true">
      <alignment horizontal="center" vertical="center" wrapText="true"/>
    </xf>
    <xf numFmtId="0" fontId="12" fillId="0" borderId="7" xfId="0" applyFont="true" applyBorder="true" applyAlignment="true">
      <alignment horizontal="center" vertical="center"/>
      <protection locked="false"/>
    </xf>
    <xf numFmtId="0" fontId="12" fillId="0" borderId="1" xfId="0" applyFont="true" applyBorder="true" applyAlignment="true">
      <alignment horizontal="center" vertical="center" wrapText="true"/>
      <protection locked="false"/>
    </xf>
    <xf numFmtId="4" fontId="5" fillId="0" borderId="1" xfId="0" applyNumberFormat="true" applyFont="true" applyBorder="true" applyAlignment="true">
      <alignment horizontal="right" vertical="center"/>
      <protection locked="false"/>
    </xf>
    <xf numFmtId="0" fontId="5" fillId="0" borderId="0" xfId="0" applyFont="true" applyAlignment="true">
      <alignment horizontal="right" vertical="center" wrapText="true"/>
      <protection locked="false"/>
    </xf>
    <xf numFmtId="0" fontId="5" fillId="0" borderId="0" xfId="0" applyFont="true" applyAlignment="true" applyProtection="true">
      <alignment horizontal="right" vertical="center" wrapText="true"/>
    </xf>
    <xf numFmtId="0" fontId="5" fillId="0" borderId="0" xfId="0" applyFont="true" applyAlignment="true">
      <alignment horizontal="right" wrapText="true"/>
      <protection locked="false"/>
    </xf>
    <xf numFmtId="0" fontId="5" fillId="0" borderId="0" xfId="0" applyFont="true" applyAlignment="true" applyProtection="true">
      <alignment horizontal="right" wrapText="true"/>
    </xf>
    <xf numFmtId="0" fontId="12" fillId="0" borderId="7" xfId="0" applyFont="true" applyBorder="true" applyAlignment="true">
      <alignment horizontal="center" vertical="center" wrapText="true"/>
      <protection locked="false"/>
    </xf>
    <xf numFmtId="0" fontId="12" fillId="0" borderId="4" xfId="0" applyFont="true" applyBorder="true" applyAlignment="true" applyProtection="true">
      <alignment horizontal="center" vertical="center"/>
    </xf>
    <xf numFmtId="0" fontId="12" fillId="0" borderId="4" xfId="0" applyFont="true" applyBorder="true" applyAlignment="true">
      <alignment horizontal="center" vertical="center"/>
      <protection locked="false"/>
    </xf>
    <xf numFmtId="0" fontId="5" fillId="0" borderId="4" xfId="0" applyFont="true" applyBorder="true" applyAlignment="true" applyProtection="true">
      <alignment horizontal="right" vertical="center"/>
    </xf>
    <xf numFmtId="0" fontId="15" fillId="0" borderId="14" xfId="0" applyFont="true" applyBorder="true" applyAlignment="true">
      <alignment horizontal="center" vertical="center" wrapText="true"/>
      <protection locked="false"/>
    </xf>
    <xf numFmtId="0" fontId="15" fillId="0" borderId="7" xfId="0" applyFont="true" applyBorder="true" applyAlignment="true">
      <alignment horizontal="center" vertical="center"/>
      <protection locked="false"/>
    </xf>
    <xf numFmtId="0" fontId="15" fillId="0" borderId="7" xfId="0" applyFont="true" applyBorder="true" applyAlignment="true">
      <alignment horizontal="center" vertical="center" wrapText="true"/>
      <protection locked="false"/>
    </xf>
    <xf numFmtId="0" fontId="5" fillId="0" borderId="0" xfId="0" applyFont="true" applyAlignment="true" applyProtection="true">
      <alignment horizontal="right"/>
    </xf>
    <xf numFmtId="0" fontId="16" fillId="0" borderId="0" xfId="0" applyFont="true" applyAlignment="true">
      <alignment horizontal="right"/>
      <protection locked="false"/>
    </xf>
    <xf numFmtId="49" fontId="16" fillId="0" borderId="0" xfId="0" applyNumberFormat="true" applyFont="true" applyAlignment="true">
      <protection locked="false"/>
    </xf>
    <xf numFmtId="0" fontId="9" fillId="0" borderId="0" xfId="0" applyFont="true" applyAlignment="true" applyProtection="true">
      <alignment horizontal="right"/>
    </xf>
    <xf numFmtId="0" fontId="10" fillId="0" borderId="0" xfId="0" applyFont="true" applyAlignment="true">
      <alignment horizontal="center" vertical="center" wrapText="true"/>
      <protection locked="false"/>
    </xf>
    <xf numFmtId="0" fontId="17" fillId="0" borderId="0" xfId="0" applyFont="true" applyAlignment="true">
      <alignment horizontal="center" vertical="center" wrapText="true"/>
      <protection locked="false"/>
    </xf>
    <xf numFmtId="0" fontId="17" fillId="0" borderId="0" xfId="0" applyFont="true" applyAlignment="true">
      <alignment horizontal="center" vertical="center"/>
      <protection locked="false"/>
    </xf>
    <xf numFmtId="0" fontId="17" fillId="0" borderId="0" xfId="0" applyFont="true" applyAlignment="true" applyProtection="true">
      <alignment horizontal="center" vertical="center"/>
    </xf>
    <xf numFmtId="0" fontId="12" fillId="0" borderId="5" xfId="0" applyFont="true" applyBorder="true" applyAlignment="true">
      <alignment horizontal="center" vertical="center"/>
      <protection locked="false"/>
    </xf>
    <xf numFmtId="49" fontId="12" fillId="0" borderId="12" xfId="0" applyNumberFormat="true" applyFont="true" applyBorder="true" applyAlignment="true">
      <alignment horizontal="center" vertical="center" wrapText="true"/>
      <protection locked="false"/>
    </xf>
    <xf numFmtId="0" fontId="12" fillId="0" borderId="12" xfId="0" applyFont="true" applyBorder="true" applyAlignment="true">
      <alignment horizontal="center" vertical="center"/>
      <protection locked="false"/>
    </xf>
    <xf numFmtId="0" fontId="12" fillId="0" borderId="3" xfId="0" applyFont="true" applyBorder="true" applyAlignment="true">
      <alignment horizontal="center" vertical="center"/>
      <protection locked="false"/>
    </xf>
    <xf numFmtId="49" fontId="12" fillId="0" borderId="4" xfId="0" applyNumberFormat="true" applyFont="true" applyBorder="true" applyAlignment="true">
      <alignment horizontal="center" vertical="center" wrapText="true"/>
      <protection locked="false"/>
    </xf>
    <xf numFmtId="49" fontId="12" fillId="0" borderId="4" xfId="0" applyNumberFormat="true" applyFont="true" applyBorder="true" applyAlignment="true">
      <alignment horizontal="center" vertical="center"/>
      <protection locked="false"/>
    </xf>
    <xf numFmtId="0" fontId="5" fillId="0" borderId="3" xfId="0" applyFont="true" applyBorder="true" applyAlignment="true">
      <alignment horizontal="left" vertical="center" wrapText="true"/>
      <protection locked="false"/>
    </xf>
    <xf numFmtId="0" fontId="5" fillId="0" borderId="4" xfId="0" applyFont="true" applyBorder="true" applyAlignment="true">
      <alignment horizontal="left" vertical="center" wrapText="true" indent="1"/>
      <protection locked="false"/>
    </xf>
    <xf numFmtId="0" fontId="5" fillId="0" borderId="4" xfId="0" applyFont="true" applyBorder="true" applyAlignment="true">
      <alignment horizontal="left" vertical="center" wrapText="true" indent="2"/>
      <protection locked="false"/>
    </xf>
    <xf numFmtId="0" fontId="13" fillId="0" borderId="8" xfId="0" applyFont="true" applyBorder="true" applyAlignment="true">
      <alignment horizontal="center" vertical="center"/>
      <protection locked="false"/>
    </xf>
    <xf numFmtId="0" fontId="13" fillId="0" borderId="9" xfId="0" applyFont="true" applyBorder="true" applyAlignment="true">
      <alignment horizontal="center" vertical="center"/>
      <protection locked="false"/>
    </xf>
    <xf numFmtId="0" fontId="13" fillId="0" borderId="2" xfId="0" applyFont="true" applyBorder="true" applyAlignment="true">
      <alignment horizontal="center" vertical="center"/>
      <protection locked="false"/>
    </xf>
    <xf numFmtId="4" fontId="5" fillId="0" borderId="4" xfId="0" applyNumberFormat="true" applyFont="true" applyBorder="true" applyAlignment="true" applyProtection="true">
      <alignment horizontal="right" vertical="center"/>
    </xf>
    <xf numFmtId="4" fontId="5" fillId="0" borderId="4" xfId="0" applyNumberFormat="true" applyFont="true" applyBorder="true" applyAlignment="true">
      <alignment horizontal="right" vertical="center" wrapText="true"/>
      <protection locked="false"/>
    </xf>
    <xf numFmtId="4" fontId="5" fillId="0" borderId="4" xfId="0" applyNumberFormat="true" applyFont="true" applyBorder="true" applyAlignment="true" applyProtection="true">
      <alignment horizontal="right" vertical="center" wrapText="true"/>
    </xf>
    <xf numFmtId="3" fontId="12" fillId="0" borderId="1" xfId="0" applyNumberFormat="true" applyFont="true" applyBorder="true" applyAlignment="true" applyProtection="true">
      <alignment horizontal="center" vertical="center"/>
    </xf>
    <xf numFmtId="0" fontId="5" fillId="0" borderId="1" xfId="0" applyFont="true" applyBorder="true" applyAlignment="true" applyProtection="true">
      <alignment horizontal="left" vertical="center" wrapText="true"/>
    </xf>
    <xf numFmtId="0" fontId="13" fillId="0" borderId="1" xfId="0" applyFont="true" applyBorder="true" applyAlignment="true" applyProtection="true">
      <alignment horizontal="left" vertical="center" wrapText="true"/>
    </xf>
    <xf numFmtId="0" fontId="13" fillId="0" borderId="1" xfId="0" applyFont="true" applyBorder="true" applyAlignment="true" applyProtection="true">
      <alignment vertical="center"/>
    </xf>
    <xf numFmtId="0" fontId="2" fillId="0" borderId="1" xfId="0" applyFont="true" applyBorder="true">
      <alignment vertical="top"/>
      <protection locked="false"/>
    </xf>
    <xf numFmtId="0" fontId="13" fillId="0" borderId="0" xfId="0" applyFont="true" applyProtection="true">
      <alignment vertical="top"/>
    </xf>
    <xf numFmtId="3" fontId="13" fillId="0" borderId="1" xfId="0" applyNumberFormat="true" applyFont="true" applyBorder="true" applyAlignment="true" applyProtection="true">
      <alignment horizontal="center" vertical="center"/>
    </xf>
    <xf numFmtId="0" fontId="2" fillId="0" borderId="1" xfId="0" applyFont="true" applyBorder="true" applyAlignment="true">
      <alignment horizontal="center" vertical="center" wrapText="true"/>
      <protection locked="false"/>
    </xf>
    <xf numFmtId="0" fontId="2" fillId="0" borderId="1" xfId="0" applyFont="true" applyBorder="true" applyAlignment="true">
      <alignment horizontal="left" vertical="top" wrapText="true"/>
      <protection locked="false"/>
    </xf>
    <xf numFmtId="0" fontId="12" fillId="0" borderId="11" xfId="0" applyFont="true" applyBorder="true" applyAlignment="true" applyProtection="true">
      <alignment horizontal="center" vertical="center"/>
    </xf>
    <xf numFmtId="0" fontId="12" fillId="0" borderId="12" xfId="0" applyFont="true" applyBorder="true" applyAlignment="true" applyProtection="true">
      <alignment horizontal="center" vertical="center"/>
    </xf>
    <xf numFmtId="0" fontId="12" fillId="0" borderId="10" xfId="0" applyFont="true" applyBorder="true" applyAlignment="true">
      <alignment horizontal="center" vertical="center" wrapText="true"/>
      <protection locked="false"/>
    </xf>
    <xf numFmtId="178" fontId="2" fillId="0" borderId="1" xfId="5" applyFont="true">
      <alignment horizontal="right" vertical="center"/>
    </xf>
    <xf numFmtId="0" fontId="12" fillId="0" borderId="6" xfId="0" applyFont="true" applyBorder="true" applyAlignment="true">
      <alignment horizontal="center" vertical="center"/>
      <protection locked="false"/>
    </xf>
    <xf numFmtId="4" fontId="5" fillId="0" borderId="1" xfId="0" applyNumberFormat="true" applyFont="true" applyBorder="true" applyAlignment="true" applyProtection="true">
      <alignment horizontal="right" vertical="center" wrapText="true"/>
    </xf>
    <xf numFmtId="0" fontId="13" fillId="0" borderId="0" xfId="0" applyFont="true">
      <alignment vertical="top"/>
      <protection locked="false"/>
    </xf>
    <xf numFmtId="49" fontId="9" fillId="0" borderId="0" xfId="0" applyNumberFormat="true" applyFont="true" applyAlignment="true">
      <protection locked="false"/>
    </xf>
    <xf numFmtId="0" fontId="10" fillId="0" borderId="0" xfId="0" applyFont="true" applyAlignment="true">
      <alignment horizontal="center" vertical="center"/>
      <protection locked="false"/>
    </xf>
    <xf numFmtId="0" fontId="12" fillId="0" borderId="0" xfId="0" applyFont="true" applyAlignment="true">
      <alignment horizontal="left" vertical="center"/>
      <protection locked="false"/>
    </xf>
    <xf numFmtId="3" fontId="13" fillId="0" borderId="1" xfId="0" applyNumberFormat="true" applyFont="true" applyBorder="true" applyAlignment="true">
      <alignment horizontal="center" vertical="center"/>
      <protection locked="false"/>
    </xf>
    <xf numFmtId="0" fontId="2" fillId="0" borderId="9" xfId="0" applyFont="true" applyBorder="true" applyAlignment="true">
      <alignment horizontal="left" vertical="center"/>
      <protection locked="false"/>
    </xf>
    <xf numFmtId="0" fontId="12" fillId="0" borderId="8" xfId="0" applyFont="true" applyBorder="true" applyAlignment="true">
      <alignment horizontal="center" vertical="center"/>
      <protection locked="false"/>
    </xf>
    <xf numFmtId="0" fontId="2" fillId="0" borderId="2" xfId="0" applyFont="true" applyBorder="true" applyAlignment="true">
      <alignment horizontal="left" vertical="center"/>
      <protection locked="false"/>
    </xf>
    <xf numFmtId="0" fontId="12" fillId="0" borderId="8" xfId="0" applyFont="true" applyBorder="true" applyAlignment="true">
      <alignment horizontal="center" vertical="center" wrapText="true"/>
      <protection locked="false"/>
    </xf>
    <xf numFmtId="0" fontId="12" fillId="0" borderId="2" xfId="0" applyFont="true" applyBorder="true" applyAlignment="true">
      <alignment horizontal="center" vertical="center"/>
      <protection locked="false"/>
    </xf>
    <xf numFmtId="0" fontId="13" fillId="0" borderId="0" xfId="0" applyFont="true" applyAlignment="true" applyProtection="true">
      <alignment horizontal="center" wrapText="true"/>
    </xf>
    <xf numFmtId="0" fontId="2" fillId="0" borderId="0" xfId="0" applyFont="true" applyAlignment="true" applyProtection="true"/>
    <xf numFmtId="0" fontId="18" fillId="0" borderId="0" xfId="0" applyFont="true" applyAlignment="true">
      <alignment horizontal="center" vertical="center" wrapText="true"/>
      <protection locked="false"/>
    </xf>
    <xf numFmtId="0" fontId="19" fillId="0" borderId="0" xfId="0" applyFont="true" applyAlignment="true" applyProtection="true">
      <alignment horizontal="center" vertical="center" wrapText="true"/>
    </xf>
    <xf numFmtId="0" fontId="13" fillId="0" borderId="0" xfId="0" applyFont="true" applyAlignment="true" applyProtection="true"/>
    <xf numFmtId="0" fontId="15" fillId="0" borderId="5" xfId="0" applyFont="true" applyBorder="true" applyAlignment="true" applyProtection="true">
      <alignment horizontal="center" vertical="center" wrapText="true"/>
    </xf>
    <xf numFmtId="0" fontId="15" fillId="0" borderId="5" xfId="0" applyFont="true" applyBorder="true" applyAlignment="true" applyProtection="true">
      <alignment horizontal="center" vertical="center"/>
    </xf>
    <xf numFmtId="0" fontId="15" fillId="0" borderId="9" xfId="0" applyFont="true" applyBorder="true" applyAlignment="true" applyProtection="true">
      <alignment horizontal="center" vertical="center"/>
    </xf>
    <xf numFmtId="0" fontId="15" fillId="0" borderId="3" xfId="0" applyFont="true" applyBorder="true" applyAlignment="true" applyProtection="true">
      <alignment horizontal="center" vertical="center" wrapText="true"/>
    </xf>
    <xf numFmtId="0" fontId="15" fillId="0" borderId="3" xfId="0" applyFont="true" applyBorder="true" applyAlignment="true" applyProtection="true">
      <alignment horizontal="center" vertical="center"/>
    </xf>
    <xf numFmtId="0" fontId="20" fillId="0" borderId="1" xfId="0" applyFont="true" applyBorder="true" applyAlignment="true" applyProtection="true">
      <alignment horizontal="center" vertical="center" wrapText="true"/>
    </xf>
    <xf numFmtId="0" fontId="20" fillId="0" borderId="8" xfId="0" applyFont="true" applyBorder="true" applyAlignment="true" applyProtection="true">
      <alignment horizontal="center" vertical="center" wrapText="true"/>
    </xf>
    <xf numFmtId="4" fontId="2" fillId="0" borderId="1" xfId="0" applyNumberFormat="true" applyFont="true" applyBorder="true" applyAlignment="true" applyProtection="true">
      <alignment horizontal="right" vertical="center"/>
    </xf>
    <xf numFmtId="4" fontId="2" fillId="0" borderId="8" xfId="0" applyNumberFormat="true" applyFont="true" applyBorder="true" applyAlignment="true" applyProtection="true">
      <alignment horizontal="right" vertical="center"/>
    </xf>
    <xf numFmtId="0" fontId="2" fillId="0" borderId="0" xfId="0" applyFont="true" applyAlignment="true" applyProtection="true">
      <alignment horizontal="right" wrapText="true"/>
    </xf>
    <xf numFmtId="0" fontId="15" fillId="0" borderId="2" xfId="0" applyFont="true" applyBorder="true" applyAlignment="true" applyProtection="true">
      <alignment horizontal="center" vertical="center"/>
    </xf>
    <xf numFmtId="49" fontId="13" fillId="0" borderId="0" xfId="0" applyNumberFormat="true" applyFont="true" applyAlignment="true" applyProtection="true"/>
    <xf numFmtId="49" fontId="12" fillId="0" borderId="8" xfId="0" applyNumberFormat="true" applyFont="true" applyBorder="true" applyAlignment="true" applyProtection="true">
      <alignment horizontal="center" vertical="center" wrapText="true"/>
    </xf>
    <xf numFmtId="49" fontId="12" fillId="0" borderId="2" xfId="0" applyNumberFormat="true" applyFont="true" applyBorder="true" applyAlignment="true" applyProtection="true">
      <alignment horizontal="center" vertical="center" wrapText="true"/>
    </xf>
    <xf numFmtId="49" fontId="12" fillId="0" borderId="1" xfId="0" applyNumberFormat="true" applyFont="true" applyBorder="true" applyAlignment="true" applyProtection="true">
      <alignment horizontal="center" vertical="center"/>
    </xf>
    <xf numFmtId="0" fontId="12" fillId="0" borderId="1" xfId="0" applyFont="true" applyBorder="true" applyAlignment="true" applyProtection="true">
      <alignment horizontal="center" vertical="center"/>
    </xf>
    <xf numFmtId="4" fontId="2" fillId="0" borderId="1" xfId="0" applyNumberFormat="true" applyFont="true" applyBorder="true" applyAlignment="true" applyProtection="true">
      <alignment horizontal="right" vertical="center" wrapText="true"/>
    </xf>
    <xf numFmtId="0" fontId="5" fillId="0" borderId="1" xfId="0" applyFont="true" applyBorder="true" applyAlignment="true" applyProtection="true">
      <alignment horizontal="left" vertical="center" wrapText="true" indent="1"/>
    </xf>
    <xf numFmtId="0" fontId="5" fillId="0" borderId="1" xfId="0" applyFont="true" applyBorder="true" applyAlignment="true" applyProtection="true">
      <alignment horizontal="left" vertical="center" wrapText="true" indent="2"/>
    </xf>
    <xf numFmtId="0" fontId="13" fillId="0" borderId="8" xfId="0" applyFont="true" applyBorder="true" applyAlignment="true" applyProtection="true">
      <alignment horizontal="center" vertical="center"/>
    </xf>
    <xf numFmtId="0" fontId="13" fillId="0" borderId="2" xfId="0" applyFont="true" applyBorder="true" applyAlignment="true" applyProtection="true">
      <alignment horizontal="center" vertical="center"/>
    </xf>
    <xf numFmtId="4" fontId="2" fillId="0" borderId="1" xfId="0" applyNumberFormat="true" applyFont="true" applyBorder="true" applyAlignment="true">
      <alignment horizontal="right" vertical="center" wrapText="true"/>
      <protection locked="false"/>
    </xf>
    <xf numFmtId="49" fontId="12" fillId="0" borderId="1" xfId="0" applyNumberFormat="true" applyFont="true" applyBorder="true" applyAlignment="true">
      <alignment horizontal="center" vertical="center"/>
      <protection locked="false"/>
    </xf>
    <xf numFmtId="0" fontId="21" fillId="0" borderId="0" xfId="0" applyFont="true" applyAlignment="true" applyProtection="true">
      <alignment horizontal="center" vertical="center"/>
    </xf>
    <xf numFmtId="0" fontId="22" fillId="0" borderId="0" xfId="0" applyFont="true" applyAlignment="true" applyProtection="true">
      <alignment horizontal="center" vertical="center"/>
    </xf>
    <xf numFmtId="0" fontId="8" fillId="0" borderId="1" xfId="0" applyFont="true" applyBorder="true" applyAlignment="true" applyProtection="true">
      <alignment vertical="center"/>
    </xf>
    <xf numFmtId="4" fontId="5" fillId="0" borderId="1" xfId="0" applyNumberFormat="true" applyFont="true" applyBorder="true" applyAlignment="true" applyProtection="true">
      <alignment vertical="center"/>
    </xf>
    <xf numFmtId="0" fontId="8" fillId="0" borderId="1" xfId="0" applyFont="true" applyBorder="true" applyAlignment="true">
      <alignment horizontal="left" vertical="center"/>
      <protection locked="false"/>
    </xf>
    <xf numFmtId="0" fontId="5" fillId="0" borderId="1" xfId="0" applyFont="true" applyBorder="true" applyAlignment="true">
      <alignment vertical="center"/>
      <protection locked="false"/>
    </xf>
    <xf numFmtId="0" fontId="5" fillId="0" borderId="1" xfId="0" applyFont="true" applyBorder="true" applyAlignment="true">
      <alignment horizontal="left" vertical="center"/>
      <protection locked="false"/>
    </xf>
    <xf numFmtId="4" fontId="5" fillId="0" borderId="1" xfId="0" applyNumberFormat="true" applyFont="true" applyBorder="true" applyAlignment="true">
      <alignment vertical="center"/>
      <protection locked="false"/>
    </xf>
    <xf numFmtId="0" fontId="8" fillId="0" borderId="1" xfId="0" applyFont="true" applyBorder="true" applyAlignment="true">
      <alignment vertical="center"/>
      <protection locked="false"/>
    </xf>
    <xf numFmtId="0" fontId="5" fillId="0" borderId="1" xfId="0" applyFont="true" applyBorder="true" applyAlignment="true" applyProtection="true">
      <alignment vertical="center"/>
    </xf>
    <xf numFmtId="0" fontId="5" fillId="0" borderId="1" xfId="0" applyFont="true" applyBorder="true" applyAlignment="true" applyProtection="true">
      <alignment horizontal="left" vertical="center"/>
    </xf>
    <xf numFmtId="0" fontId="8" fillId="0" borderId="1" xfId="0" applyFont="true" applyBorder="true" applyAlignment="true" applyProtection="true">
      <alignment horizontal="center" vertical="center"/>
    </xf>
    <xf numFmtId="0" fontId="8" fillId="0" borderId="1" xfId="0" applyFont="true" applyBorder="true" applyAlignment="true">
      <alignment horizontal="center" vertical="center"/>
      <protection locked="false"/>
    </xf>
    <xf numFmtId="4" fontId="8" fillId="0" borderId="1" xfId="0" applyNumberFormat="true" applyFont="true" applyBorder="true" applyAlignment="true" applyProtection="true">
      <alignment vertical="center"/>
    </xf>
    <xf numFmtId="0" fontId="23" fillId="0" borderId="0" xfId="0" applyFont="true" applyProtection="true">
      <alignment vertical="top"/>
    </xf>
    <xf numFmtId="0" fontId="24" fillId="0" borderId="0" xfId="0" applyFont="true" applyAlignment="true" applyProtection="true">
      <alignment horizontal="center" vertical="center"/>
    </xf>
    <xf numFmtId="0" fontId="5" fillId="0" borderId="0" xfId="0" applyFont="true" applyAlignment="true">
      <alignment horizontal="left" vertical="center" wrapText="true"/>
      <protection locked="false"/>
    </xf>
    <xf numFmtId="0" fontId="9" fillId="0" borderId="0" xfId="0" applyFont="true" applyAlignment="true" applyProtection="true">
      <alignment horizontal="left" vertical="center" wrapText="true"/>
    </xf>
    <xf numFmtId="0" fontId="13" fillId="0" borderId="2" xfId="0" applyFont="true" applyBorder="true" applyAlignment="true" applyProtection="true">
      <alignment horizontal="center" vertical="center" wrapText="true"/>
    </xf>
    <xf numFmtId="0" fontId="25" fillId="0" borderId="0" xfId="0" applyFont="true" applyAlignment="true" applyProtection="true"/>
    <xf numFmtId="0" fontId="26" fillId="0" borderId="0" xfId="0" applyFont="true" applyAlignment="true" applyProtection="true">
      <alignment horizontal="center" vertical="center"/>
    </xf>
    <xf numFmtId="0" fontId="13" fillId="0" borderId="5" xfId="0" applyFont="true" applyBorder="true" applyAlignment="true">
      <alignment horizontal="center" vertical="center" wrapText="true"/>
      <protection locked="false"/>
    </xf>
    <xf numFmtId="0" fontId="13" fillId="0" borderId="12" xfId="0" applyFont="true" applyBorder="true" applyAlignment="true">
      <alignment horizontal="center" vertical="center" wrapText="true"/>
      <protection locked="false"/>
    </xf>
    <xf numFmtId="0" fontId="13" fillId="0" borderId="9" xfId="0" applyFont="true" applyBorder="true" applyAlignment="true">
      <alignment horizontal="center" vertical="center" wrapText="true"/>
      <protection locked="false"/>
    </xf>
    <xf numFmtId="0" fontId="13" fillId="0" borderId="6" xfId="0" applyFont="true" applyBorder="true" applyAlignment="true" applyProtection="true">
      <alignment horizontal="center" vertical="center"/>
    </xf>
    <xf numFmtId="0" fontId="13" fillId="0" borderId="14" xfId="0" applyFont="true" applyBorder="true" applyAlignment="true" applyProtection="true">
      <alignment horizontal="center" vertical="center"/>
    </xf>
    <xf numFmtId="0" fontId="13" fillId="0" borderId="14" xfId="0" applyFont="true" applyBorder="true" applyAlignment="true">
      <alignment horizontal="center" vertical="center" wrapText="true"/>
      <protection locked="false"/>
    </xf>
    <xf numFmtId="0" fontId="13" fillId="0" borderId="3" xfId="0" applyFont="true" applyBorder="true" applyAlignment="true" applyProtection="true">
      <alignment horizontal="center" vertical="center" wrapText="true"/>
    </xf>
    <xf numFmtId="0" fontId="13" fillId="0" borderId="4" xfId="0" applyFont="true" applyBorder="true" applyAlignment="true" applyProtection="true">
      <alignment horizontal="center" vertical="center" wrapText="true"/>
    </xf>
    <xf numFmtId="0" fontId="13" fillId="0" borderId="4" xfId="0" applyFont="true" applyBorder="true" applyAlignment="true" applyProtection="true">
      <alignment horizontal="center" vertical="center"/>
    </xf>
    <xf numFmtId="0" fontId="9" fillId="0" borderId="1" xfId="0" applyFont="true" applyBorder="true" applyAlignment="true" applyProtection="true">
      <alignment horizontal="center" vertical="center"/>
    </xf>
    <xf numFmtId="0" fontId="5" fillId="0" borderId="3" xfId="0" applyFont="true" applyBorder="true" applyAlignment="true" applyProtection="true">
      <alignment vertical="center" wrapText="true"/>
    </xf>
    <xf numFmtId="0" fontId="5" fillId="0" borderId="4" xfId="0" applyFont="true" applyBorder="true" applyAlignment="true" applyProtection="true">
      <alignment vertical="center" wrapText="true"/>
    </xf>
    <xf numFmtId="4" fontId="5" fillId="0" borderId="4" xfId="0" applyNumberFormat="true" applyFont="true" applyBorder="true" applyAlignment="true" applyProtection="true">
      <alignment vertical="center"/>
    </xf>
    <xf numFmtId="0" fontId="5" fillId="0" borderId="4" xfId="0" applyFont="true" applyBorder="true" applyAlignment="true" applyProtection="true">
      <alignment vertical="center"/>
    </xf>
    <xf numFmtId="4" fontId="5" fillId="0" borderId="4" xfId="0" applyNumberFormat="true" applyFont="true" applyBorder="true" applyAlignment="true">
      <alignment vertical="center"/>
      <protection locked="false"/>
    </xf>
    <xf numFmtId="0" fontId="13" fillId="0" borderId="9" xfId="0" applyFont="true" applyBorder="true" applyAlignment="true" applyProtection="true">
      <alignment horizontal="center" vertical="center" wrapText="true"/>
    </xf>
    <xf numFmtId="0" fontId="13" fillId="0" borderId="9" xfId="0" applyFont="true" applyBorder="true" applyAlignment="true" applyProtection="true">
      <alignment horizontal="center" vertical="center"/>
    </xf>
    <xf numFmtId="0" fontId="13" fillId="0" borderId="7" xfId="0" applyFont="true" applyBorder="true" applyAlignment="true" applyProtection="true">
      <alignment horizontal="center" vertical="center"/>
    </xf>
    <xf numFmtId="0" fontId="26" fillId="0" borderId="0" xfId="0" applyFont="true" applyAlignment="true">
      <alignment horizontal="center" vertical="center"/>
      <protection locked="false"/>
    </xf>
    <xf numFmtId="0" fontId="2" fillId="0" borderId="4" xfId="0" applyFont="true" applyBorder="true" applyAlignment="true">
      <alignment horizontal="center" vertical="center"/>
      <protection locked="false"/>
    </xf>
    <xf numFmtId="0" fontId="13" fillId="2" borderId="2" xfId="0" applyFont="true" applyFill="true" applyBorder="true" applyAlignment="true">
      <alignment horizontal="center" vertical="center" wrapText="true"/>
      <protection locked="false"/>
    </xf>
    <xf numFmtId="0" fontId="27" fillId="0" borderId="0" xfId="0" applyFont="true" applyAlignment="true" applyProtection="true">
      <alignment horizontal="center" vertical="top"/>
    </xf>
    <xf numFmtId="0" fontId="28" fillId="0" borderId="0" xfId="0" applyFont="true" applyAlignment="true" applyProtection="true">
      <alignment horizontal="center" vertical="center"/>
    </xf>
    <xf numFmtId="0" fontId="5" fillId="0" borderId="3" xfId="0" applyFont="true" applyBorder="true" applyAlignment="true" applyProtection="true">
      <alignment horizontal="left" vertical="center"/>
    </xf>
    <xf numFmtId="4" fontId="5" fillId="0" borderId="10" xfId="0" applyNumberFormat="true" applyFont="true" applyBorder="true" applyAlignment="true">
      <alignment horizontal="right" vertical="center"/>
      <protection locked="false"/>
    </xf>
    <xf numFmtId="0" fontId="5" fillId="0" borderId="3" xfId="0" applyFont="true" applyBorder="true" applyAlignment="true">
      <alignment horizontal="left" vertical="center"/>
      <protection locked="false"/>
    </xf>
    <xf numFmtId="0" fontId="5" fillId="0" borderId="10" xfId="0" applyFont="true" applyBorder="true" applyAlignment="true">
      <alignment horizontal="right" vertical="center"/>
      <protection locked="false"/>
    </xf>
    <xf numFmtId="0" fontId="13" fillId="0" borderId="1" xfId="0" applyFont="true" applyBorder="true" applyAlignment="true" applyProtection="true"/>
    <xf numFmtId="0" fontId="8" fillId="0" borderId="3" xfId="0" applyFont="true" applyBorder="true" applyAlignment="true" applyProtection="true">
      <alignment horizontal="center" vertical="center"/>
    </xf>
    <xf numFmtId="0" fontId="8" fillId="0" borderId="10" xfId="0" applyFont="true" applyBorder="true" applyAlignment="true" applyProtection="true">
      <alignment horizontal="right" vertical="center"/>
    </xf>
    <xf numFmtId="4" fontId="8" fillId="0" borderId="10" xfId="0" applyNumberFormat="true" applyFont="true" applyBorder="true" applyAlignment="true" applyProtection="true">
      <alignment horizontal="right" vertical="center"/>
    </xf>
    <xf numFmtId="4" fontId="8" fillId="0" borderId="1" xfId="0" applyNumberFormat="true" applyFont="true" applyBorder="true" applyAlignment="true" applyProtection="true">
      <alignment horizontal="right" vertical="center"/>
    </xf>
    <xf numFmtId="0" fontId="5" fillId="0" borderId="10" xfId="0" applyFont="true" applyBorder="true" applyAlignment="true" applyProtection="true">
      <alignment horizontal="right" vertical="center"/>
    </xf>
    <xf numFmtId="0" fontId="8" fillId="0" borderId="3" xfId="0" applyFont="true" applyBorder="true" applyAlignment="true">
      <alignment horizontal="center" vertical="center"/>
      <protection locked="false"/>
    </xf>
    <xf numFmtId="4" fontId="8" fillId="0" borderId="10" xfId="0" applyNumberFormat="true" applyFont="true" applyBorder="true" applyAlignment="true">
      <alignment horizontal="right" vertical="center"/>
      <protection locked="false"/>
    </xf>
    <xf numFmtId="4" fontId="8" fillId="0" borderId="1" xfId="0" applyNumberFormat="true" applyFont="true" applyBorder="true" applyAlignment="true">
      <alignment horizontal="right" vertical="center"/>
      <protection locked="false"/>
    </xf>
  </cellXfs>
  <cellStyles count="57">
    <cellStyle name="常规" xfId="0" builtinId="0"/>
    <cellStyle name="IntegralNumberStyle" xfId="1"/>
    <cellStyle name="PercentStyle" xfId="2"/>
    <cellStyle name="DateTimeStyle" xfId="3"/>
    <cellStyle name="TimeStyle" xfId="4"/>
    <cellStyle name="MoneyStyle" xfId="5"/>
    <cellStyle name="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D38"/>
  <sheetViews>
    <sheetView showZeros="0" topLeftCell="A16" workbookViewId="0">
      <selection activeCell="A1" sqref="A1"/>
    </sheetView>
  </sheetViews>
  <sheetFormatPr defaultColWidth="10.7083333333333" defaultRowHeight="12" customHeight="true" outlineLevelCol="3"/>
  <cols>
    <col min="1" max="1" width="37.1416666666667" customWidth="true"/>
    <col min="2" max="2" width="41.575" customWidth="true"/>
    <col min="3" max="3" width="42.7083333333333" customWidth="true"/>
    <col min="4" max="4" width="39.575" customWidth="true"/>
  </cols>
  <sheetData>
    <row r="1" ht="19.5" customHeight="true" spans="4:4">
      <c r="D1" s="191" t="s">
        <v>0</v>
      </c>
    </row>
    <row r="2" ht="36" customHeight="true" spans="1:4">
      <c r="A2" s="84" t="s">
        <v>1</v>
      </c>
      <c r="B2" s="309"/>
      <c r="C2" s="309"/>
      <c r="D2" s="309"/>
    </row>
    <row r="3" ht="24" customHeight="true" spans="1:4">
      <c r="A3" s="119" t="str">
        <f>"单位名称："&amp;"迪庆藏族自治州司法局"</f>
        <v>单位名称：迪庆藏族自治州司法局</v>
      </c>
      <c r="B3" s="310"/>
      <c r="C3" s="310"/>
      <c r="D3" s="124" t="s">
        <v>2</v>
      </c>
    </row>
    <row r="4" ht="19.5" customHeight="true" spans="1:4">
      <c r="A4" s="104" t="s">
        <v>3</v>
      </c>
      <c r="B4" s="106"/>
      <c r="C4" s="104" t="s">
        <v>4</v>
      </c>
      <c r="D4" s="106"/>
    </row>
    <row r="5" ht="19.5" customHeight="true" spans="1:4">
      <c r="A5" s="113" t="s">
        <v>5</v>
      </c>
      <c r="B5" s="113" t="s">
        <v>6</v>
      </c>
      <c r="C5" s="113" t="s">
        <v>7</v>
      </c>
      <c r="D5" s="113" t="s">
        <v>6</v>
      </c>
    </row>
    <row r="6" ht="19.5" customHeight="true" spans="1:4">
      <c r="A6" s="115"/>
      <c r="B6" s="115"/>
      <c r="C6" s="115"/>
      <c r="D6" s="115"/>
    </row>
    <row r="7" ht="22.5" customHeight="true" spans="1:4">
      <c r="A7" s="277" t="s">
        <v>8</v>
      </c>
      <c r="B7" s="70">
        <v>17092963.08</v>
      </c>
      <c r="C7" s="277" t="s">
        <v>9</v>
      </c>
      <c r="D7" s="70"/>
    </row>
    <row r="8" ht="22.5" customHeight="true" spans="1:4">
      <c r="A8" s="277" t="s">
        <v>10</v>
      </c>
      <c r="B8" s="70"/>
      <c r="C8" s="277" t="s">
        <v>11</v>
      </c>
      <c r="D8" s="70"/>
    </row>
    <row r="9" ht="22.5" customHeight="true" spans="1:4">
      <c r="A9" s="277" t="s">
        <v>12</v>
      </c>
      <c r="B9" s="70"/>
      <c r="C9" s="277" t="s">
        <v>13</v>
      </c>
      <c r="D9" s="70"/>
    </row>
    <row r="10" ht="22.5" customHeight="true" spans="1:4">
      <c r="A10" s="277" t="s">
        <v>14</v>
      </c>
      <c r="B10" s="179"/>
      <c r="C10" s="277" t="s">
        <v>15</v>
      </c>
      <c r="D10" s="70">
        <v>14938600.7</v>
      </c>
    </row>
    <row r="11" ht="22.5" customHeight="true" spans="1:4">
      <c r="A11" s="277" t="s">
        <v>16</v>
      </c>
      <c r="B11" s="70"/>
      <c r="C11" s="273" t="s">
        <v>17</v>
      </c>
      <c r="D11" s="179"/>
    </row>
    <row r="12" ht="22.5" customHeight="true" spans="1:4">
      <c r="A12" s="277" t="s">
        <v>18</v>
      </c>
      <c r="B12" s="179"/>
      <c r="C12" s="273" t="s">
        <v>19</v>
      </c>
      <c r="D12" s="179"/>
    </row>
    <row r="13" ht="22.5" customHeight="true" spans="1:4">
      <c r="A13" s="277" t="s">
        <v>20</v>
      </c>
      <c r="B13" s="179"/>
      <c r="C13" s="273" t="s">
        <v>21</v>
      </c>
      <c r="D13" s="179"/>
    </row>
    <row r="14" ht="22.5" customHeight="true" spans="1:4">
      <c r="A14" s="277" t="s">
        <v>22</v>
      </c>
      <c r="B14" s="179"/>
      <c r="C14" s="273" t="s">
        <v>23</v>
      </c>
      <c r="D14" s="179">
        <v>1550688.32</v>
      </c>
    </row>
    <row r="15" ht="22.5" customHeight="true" spans="1:4">
      <c r="A15" s="311" t="s">
        <v>24</v>
      </c>
      <c r="B15" s="179"/>
      <c r="C15" s="273" t="s">
        <v>25</v>
      </c>
      <c r="D15" s="179">
        <v>1291227.34</v>
      </c>
    </row>
    <row r="16" ht="22.5" customHeight="true" spans="1:4">
      <c r="A16" s="311" t="s">
        <v>26</v>
      </c>
      <c r="B16" s="312"/>
      <c r="C16" s="273" t="s">
        <v>27</v>
      </c>
      <c r="D16" s="179"/>
    </row>
    <row r="17" ht="22.5" customHeight="true" spans="1:4">
      <c r="A17" s="313"/>
      <c r="B17" s="314"/>
      <c r="C17" s="273" t="s">
        <v>28</v>
      </c>
      <c r="D17" s="179"/>
    </row>
    <row r="18" ht="22.5" customHeight="true" spans="1:4">
      <c r="A18" s="315"/>
      <c r="B18" s="315"/>
      <c r="C18" s="273" t="s">
        <v>29</v>
      </c>
      <c r="D18" s="179">
        <v>100000</v>
      </c>
    </row>
    <row r="19" ht="22.5" customHeight="true" spans="1:4">
      <c r="A19" s="315"/>
      <c r="B19" s="315"/>
      <c r="C19" s="273" t="s">
        <v>30</v>
      </c>
      <c r="D19" s="179"/>
    </row>
    <row r="20" ht="22.5" customHeight="true" spans="1:4">
      <c r="A20" s="315"/>
      <c r="B20" s="315"/>
      <c r="C20" s="273" t="s">
        <v>31</v>
      </c>
      <c r="D20" s="179"/>
    </row>
    <row r="21" ht="22.5" customHeight="true" spans="1:4">
      <c r="A21" s="315"/>
      <c r="B21" s="315"/>
      <c r="C21" s="273" t="s">
        <v>32</v>
      </c>
      <c r="D21" s="179"/>
    </row>
    <row r="22" ht="22.5" customHeight="true" spans="1:4">
      <c r="A22" s="315"/>
      <c r="B22" s="315"/>
      <c r="C22" s="273" t="s">
        <v>33</v>
      </c>
      <c r="D22" s="179"/>
    </row>
    <row r="23" ht="22.5" customHeight="true" spans="1:4">
      <c r="A23" s="315"/>
      <c r="B23" s="315"/>
      <c r="C23" s="273" t="s">
        <v>34</v>
      </c>
      <c r="D23" s="179"/>
    </row>
    <row r="24" ht="22.5" customHeight="true" spans="1:4">
      <c r="A24" s="315"/>
      <c r="B24" s="315"/>
      <c r="C24" s="273" t="s">
        <v>35</v>
      </c>
      <c r="D24" s="179"/>
    </row>
    <row r="25" ht="22.5" customHeight="true" spans="1:4">
      <c r="A25" s="315"/>
      <c r="B25" s="315"/>
      <c r="C25" s="273" t="s">
        <v>36</v>
      </c>
      <c r="D25" s="179">
        <v>1254753.24</v>
      </c>
    </row>
    <row r="26" ht="22.5" customHeight="true" spans="1:4">
      <c r="A26" s="315"/>
      <c r="B26" s="315"/>
      <c r="C26" s="273" t="s">
        <v>37</v>
      </c>
      <c r="D26" s="179"/>
    </row>
    <row r="27" ht="22.5" customHeight="true" spans="1:4">
      <c r="A27" s="315"/>
      <c r="B27" s="315"/>
      <c r="C27" s="273" t="s">
        <v>38</v>
      </c>
      <c r="D27" s="179"/>
    </row>
    <row r="28" ht="22.5" customHeight="true" spans="1:4">
      <c r="A28" s="315"/>
      <c r="B28" s="315"/>
      <c r="C28" s="273" t="s">
        <v>39</v>
      </c>
      <c r="D28" s="179"/>
    </row>
    <row r="29" ht="22.5" customHeight="true" spans="1:4">
      <c r="A29" s="315"/>
      <c r="B29" s="315"/>
      <c r="C29" s="273" t="s">
        <v>40</v>
      </c>
      <c r="D29" s="179"/>
    </row>
    <row r="30" ht="22.5" customHeight="true" spans="1:4">
      <c r="A30" s="316"/>
      <c r="B30" s="317"/>
      <c r="C30" s="273" t="s">
        <v>41</v>
      </c>
      <c r="D30" s="179"/>
    </row>
    <row r="31" ht="22.5" customHeight="true" spans="1:4">
      <c r="A31" s="316"/>
      <c r="B31" s="317"/>
      <c r="C31" s="273" t="s">
        <v>42</v>
      </c>
      <c r="D31" s="179"/>
    </row>
    <row r="32" ht="22.5" customHeight="true" spans="1:4">
      <c r="A32" s="316"/>
      <c r="B32" s="317"/>
      <c r="C32" s="273" t="s">
        <v>43</v>
      </c>
      <c r="D32" s="179"/>
    </row>
    <row r="33" ht="22.5" customHeight="true" spans="1:4">
      <c r="A33" s="316"/>
      <c r="B33" s="317"/>
      <c r="C33" s="273" t="s">
        <v>44</v>
      </c>
      <c r="D33" s="179"/>
    </row>
    <row r="34" ht="22.5" customHeight="true" spans="1:4">
      <c r="A34" s="316" t="s">
        <v>45</v>
      </c>
      <c r="B34" s="318">
        <v>17092963.08</v>
      </c>
      <c r="C34" s="278" t="s">
        <v>46</v>
      </c>
      <c r="D34" s="319">
        <v>19135269.6</v>
      </c>
    </row>
    <row r="35" ht="22.5" customHeight="true" spans="1:4">
      <c r="A35" s="311" t="s">
        <v>47</v>
      </c>
      <c r="B35" s="226">
        <v>2042306.52</v>
      </c>
      <c r="C35" s="277" t="s">
        <v>48</v>
      </c>
      <c r="D35" s="131"/>
    </row>
    <row r="36" ht="22.5" customHeight="true" spans="1:4">
      <c r="A36" s="311" t="s">
        <v>49</v>
      </c>
      <c r="B36" s="226">
        <v>2042306.52</v>
      </c>
      <c r="C36" s="277" t="s">
        <v>49</v>
      </c>
      <c r="D36" s="130"/>
    </row>
    <row r="37" ht="22.5" customHeight="true" spans="1:4">
      <c r="A37" s="311" t="s">
        <v>50</v>
      </c>
      <c r="B37" s="320"/>
      <c r="C37" s="277" t="s">
        <v>51</v>
      </c>
      <c r="D37" s="131"/>
    </row>
    <row r="38" ht="22.5" customHeight="true" spans="1:4">
      <c r="A38" s="321" t="s">
        <v>52</v>
      </c>
      <c r="B38" s="322">
        <v>19135269.6</v>
      </c>
      <c r="C38" s="278" t="s">
        <v>53</v>
      </c>
      <c r="D38" s="323">
        <v>19135269.6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F11"/>
  <sheetViews>
    <sheetView showZeros="0" workbookViewId="0">
      <selection activeCell="A1" sqref="A1"/>
    </sheetView>
  </sheetViews>
  <sheetFormatPr defaultColWidth="10.7083333333333" defaultRowHeight="14.25" customHeight="true" outlineLevelCol="5"/>
  <cols>
    <col min="1" max="1" width="37.575" customWidth="true"/>
    <col min="2" max="2" width="19.7083333333333" customWidth="true"/>
    <col min="3" max="3" width="37.575" customWidth="true"/>
    <col min="4" max="6" width="33.2833333333333" customWidth="true"/>
  </cols>
  <sheetData>
    <row r="1" ht="15.75" customHeight="true" spans="1:6">
      <c r="A1" s="192">
        <v>1</v>
      </c>
      <c r="B1" s="193">
        <v>0</v>
      </c>
      <c r="C1" s="192">
        <v>1</v>
      </c>
      <c r="D1" s="194"/>
      <c r="E1" s="194"/>
      <c r="F1" s="191" t="s">
        <v>558</v>
      </c>
    </row>
    <row r="2" ht="36.75" customHeight="true" spans="1:6">
      <c r="A2" s="195" t="s">
        <v>559</v>
      </c>
      <c r="B2" s="196" t="s">
        <v>560</v>
      </c>
      <c r="C2" s="197"/>
      <c r="D2" s="198"/>
      <c r="E2" s="198"/>
      <c r="F2" s="198"/>
    </row>
    <row r="3" ht="13.5" customHeight="true" spans="1:6">
      <c r="A3" s="86" t="str">
        <f>"单位名称："&amp;"迪庆藏族自治州司法局"</f>
        <v>单位名称：迪庆藏族自治州司法局</v>
      </c>
      <c r="B3" s="86" t="s">
        <v>561</v>
      </c>
      <c r="C3" s="192"/>
      <c r="D3" s="194"/>
      <c r="E3" s="194"/>
      <c r="F3" s="191" t="s">
        <v>2</v>
      </c>
    </row>
    <row r="4" ht="19.5" customHeight="true" spans="1:6">
      <c r="A4" s="199" t="s">
        <v>205</v>
      </c>
      <c r="B4" s="200" t="s">
        <v>76</v>
      </c>
      <c r="C4" s="201" t="s">
        <v>77</v>
      </c>
      <c r="D4" s="105" t="s">
        <v>562</v>
      </c>
      <c r="E4" s="105"/>
      <c r="F4" s="106"/>
    </row>
    <row r="5" ht="18.75" customHeight="true" spans="1:6">
      <c r="A5" s="202"/>
      <c r="B5" s="203"/>
      <c r="C5" s="186"/>
      <c r="D5" s="185" t="s">
        <v>58</v>
      </c>
      <c r="E5" s="185" t="s">
        <v>78</v>
      </c>
      <c r="F5" s="185" t="s">
        <v>79</v>
      </c>
    </row>
    <row r="6" ht="18.75" customHeight="true" spans="1:6">
      <c r="A6" s="202">
        <v>1</v>
      </c>
      <c r="B6" s="204" t="s">
        <v>167</v>
      </c>
      <c r="C6" s="186">
        <v>3</v>
      </c>
      <c r="D6" s="185">
        <v>4</v>
      </c>
      <c r="E6" s="185">
        <v>5</v>
      </c>
      <c r="F6" s="185">
        <v>6</v>
      </c>
    </row>
    <row r="7" ht="22.5" customHeight="true" spans="1:6">
      <c r="A7" s="205" t="s">
        <v>73</v>
      </c>
      <c r="B7" s="167"/>
      <c r="C7" s="167"/>
      <c r="D7" s="168">
        <v>100000</v>
      </c>
      <c r="E7" s="212"/>
      <c r="F7" s="212">
        <v>100000</v>
      </c>
    </row>
    <row r="8" ht="22.5" customHeight="true" spans="1:6">
      <c r="A8" s="205"/>
      <c r="B8" s="167" t="s">
        <v>114</v>
      </c>
      <c r="C8" s="167" t="s">
        <v>115</v>
      </c>
      <c r="D8" s="168">
        <v>100000</v>
      </c>
      <c r="E8" s="212"/>
      <c r="F8" s="212">
        <v>100000</v>
      </c>
    </row>
    <row r="9" ht="22.5" customHeight="true" spans="1:6">
      <c r="A9" s="59"/>
      <c r="B9" s="206" t="s">
        <v>116</v>
      </c>
      <c r="C9" s="206" t="s">
        <v>563</v>
      </c>
      <c r="D9" s="168">
        <v>100000</v>
      </c>
      <c r="E9" s="212"/>
      <c r="F9" s="212">
        <v>100000</v>
      </c>
    </row>
    <row r="10" ht="22.5" customHeight="true" spans="1:6">
      <c r="A10" s="59"/>
      <c r="B10" s="207" t="s">
        <v>117</v>
      </c>
      <c r="C10" s="207" t="s">
        <v>306</v>
      </c>
      <c r="D10" s="168">
        <v>100000</v>
      </c>
      <c r="E10" s="212"/>
      <c r="F10" s="212">
        <v>100000</v>
      </c>
    </row>
    <row r="11" ht="22.5" customHeight="true" spans="1:6">
      <c r="A11" s="208" t="s">
        <v>122</v>
      </c>
      <c r="B11" s="209" t="s">
        <v>122</v>
      </c>
      <c r="C11" s="210" t="s">
        <v>122</v>
      </c>
      <c r="D11" s="211">
        <v>100000</v>
      </c>
      <c r="E11" s="213"/>
      <c r="F11" s="213">
        <v>100000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Q28"/>
  <sheetViews>
    <sheetView showZeros="0" workbookViewId="0">
      <selection activeCell="A1" sqref="A1"/>
    </sheetView>
  </sheetViews>
  <sheetFormatPr defaultColWidth="10.7083333333333" defaultRowHeight="14.25" customHeight="true"/>
  <cols>
    <col min="1" max="1" width="45.7083333333333" customWidth="true"/>
    <col min="2" max="2" width="25.2833333333333" customWidth="true"/>
    <col min="3" max="3" width="41.1416666666667" customWidth="true"/>
    <col min="4" max="4" width="9" customWidth="true"/>
    <col min="5" max="5" width="12" customWidth="true"/>
    <col min="6" max="17" width="19.2833333333333" customWidth="true"/>
  </cols>
  <sheetData>
    <row r="1" ht="15.75" customHeight="true" spans="1:17">
      <c r="A1" s="100"/>
      <c r="B1" s="100"/>
      <c r="C1" s="100"/>
      <c r="D1" s="100"/>
      <c r="E1" s="100"/>
      <c r="F1" s="100"/>
      <c r="G1" s="100"/>
      <c r="H1" s="100"/>
      <c r="I1" s="100"/>
      <c r="J1" s="100"/>
      <c r="O1" s="138"/>
      <c r="P1" s="138"/>
      <c r="Q1" s="124" t="s">
        <v>564</v>
      </c>
    </row>
    <row r="2" ht="35.25" customHeight="true" spans="1:17">
      <c r="A2" s="118" t="s">
        <v>565</v>
      </c>
      <c r="B2" s="85"/>
      <c r="C2" s="85"/>
      <c r="D2" s="85"/>
      <c r="E2" s="85"/>
      <c r="F2" s="85"/>
      <c r="G2" s="85"/>
      <c r="H2" s="85"/>
      <c r="I2" s="85"/>
      <c r="J2" s="85"/>
      <c r="K2" s="150"/>
      <c r="L2" s="85"/>
      <c r="M2" s="85"/>
      <c r="N2" s="85"/>
      <c r="O2" s="150"/>
      <c r="P2" s="150"/>
      <c r="Q2" s="85"/>
    </row>
    <row r="3" ht="18.75" customHeight="true" spans="1:17">
      <c r="A3" s="119" t="str">
        <f>"单位名称："&amp;"迪庆藏族自治州司法局"</f>
        <v>单位名称：迪庆藏族自治州司法局</v>
      </c>
      <c r="B3" s="102"/>
      <c r="C3" s="102"/>
      <c r="D3" s="102"/>
      <c r="E3" s="102"/>
      <c r="F3" s="102"/>
      <c r="G3" s="102"/>
      <c r="H3" s="102"/>
      <c r="I3" s="102"/>
      <c r="J3" s="102"/>
      <c r="O3" s="174"/>
      <c r="P3" s="174"/>
      <c r="Q3" s="191" t="s">
        <v>196</v>
      </c>
    </row>
    <row r="4" ht="15.75" customHeight="true" spans="1:17">
      <c r="A4" s="89" t="s">
        <v>566</v>
      </c>
      <c r="B4" s="159" t="s">
        <v>567</v>
      </c>
      <c r="C4" s="159" t="s">
        <v>568</v>
      </c>
      <c r="D4" s="159" t="s">
        <v>569</v>
      </c>
      <c r="E4" s="159" t="s">
        <v>570</v>
      </c>
      <c r="F4" s="159" t="s">
        <v>571</v>
      </c>
      <c r="G4" s="127" t="s">
        <v>212</v>
      </c>
      <c r="H4" s="127"/>
      <c r="I4" s="127"/>
      <c r="J4" s="127"/>
      <c r="K4" s="152"/>
      <c r="L4" s="127"/>
      <c r="M4" s="127"/>
      <c r="N4" s="127"/>
      <c r="O4" s="175"/>
      <c r="P4" s="152"/>
      <c r="Q4" s="128"/>
    </row>
    <row r="5" ht="17.25" customHeight="true" spans="1:17">
      <c r="A5" s="91"/>
      <c r="B5" s="161"/>
      <c r="C5" s="161"/>
      <c r="D5" s="161"/>
      <c r="E5" s="161"/>
      <c r="F5" s="161"/>
      <c r="G5" s="161" t="s">
        <v>58</v>
      </c>
      <c r="H5" s="161" t="s">
        <v>61</v>
      </c>
      <c r="I5" s="161" t="s">
        <v>572</v>
      </c>
      <c r="J5" s="161" t="s">
        <v>573</v>
      </c>
      <c r="K5" s="188" t="s">
        <v>574</v>
      </c>
      <c r="L5" s="176" t="s">
        <v>81</v>
      </c>
      <c r="M5" s="176"/>
      <c r="N5" s="176"/>
      <c r="O5" s="189"/>
      <c r="P5" s="190"/>
      <c r="Q5" s="163"/>
    </row>
    <row r="6" ht="54" customHeight="true" spans="1:17">
      <c r="A6" s="93"/>
      <c r="B6" s="163"/>
      <c r="C6" s="163"/>
      <c r="D6" s="163"/>
      <c r="E6" s="163"/>
      <c r="F6" s="163"/>
      <c r="G6" s="163"/>
      <c r="H6" s="163" t="s">
        <v>60</v>
      </c>
      <c r="I6" s="163"/>
      <c r="J6" s="163"/>
      <c r="K6" s="164"/>
      <c r="L6" s="163" t="s">
        <v>60</v>
      </c>
      <c r="M6" s="163" t="s">
        <v>67</v>
      </c>
      <c r="N6" s="163" t="s">
        <v>219</v>
      </c>
      <c r="O6" s="178" t="s">
        <v>69</v>
      </c>
      <c r="P6" s="164" t="s">
        <v>70</v>
      </c>
      <c r="Q6" s="163" t="s">
        <v>71</v>
      </c>
    </row>
    <row r="7" ht="19.5" customHeight="true" spans="1:17">
      <c r="A7" s="115">
        <v>1</v>
      </c>
      <c r="B7" s="185">
        <v>2</v>
      </c>
      <c r="C7" s="185">
        <v>3</v>
      </c>
      <c r="D7" s="185">
        <v>4</v>
      </c>
      <c r="E7" s="185">
        <v>5</v>
      </c>
      <c r="F7" s="185">
        <v>6</v>
      </c>
      <c r="G7" s="186">
        <v>7</v>
      </c>
      <c r="H7" s="186">
        <v>8</v>
      </c>
      <c r="I7" s="186">
        <v>9</v>
      </c>
      <c r="J7" s="186">
        <v>10</v>
      </c>
      <c r="K7" s="186">
        <v>11</v>
      </c>
      <c r="L7" s="186">
        <v>12</v>
      </c>
      <c r="M7" s="186">
        <v>13</v>
      </c>
      <c r="N7" s="186">
        <v>14</v>
      </c>
      <c r="O7" s="186">
        <v>15</v>
      </c>
      <c r="P7" s="186">
        <v>16</v>
      </c>
      <c r="Q7" s="186">
        <v>17</v>
      </c>
    </row>
    <row r="8" ht="22.5" customHeight="true" spans="1:17">
      <c r="A8" s="82" t="s">
        <v>73</v>
      </c>
      <c r="B8" s="166"/>
      <c r="C8" s="166"/>
      <c r="D8" s="166"/>
      <c r="E8" s="187"/>
      <c r="F8" s="168"/>
      <c r="G8" s="168"/>
      <c r="H8" s="168"/>
      <c r="I8" s="168"/>
      <c r="J8" s="168"/>
      <c r="K8" s="168"/>
      <c r="L8" s="168"/>
      <c r="M8" s="168"/>
      <c r="N8" s="168"/>
      <c r="O8" s="179"/>
      <c r="P8" s="168"/>
      <c r="Q8" s="168"/>
    </row>
    <row r="9" ht="22.5" customHeight="true" spans="1:17">
      <c r="A9" s="82" t="str">
        <f t="shared" ref="A9:A11" si="0">"    "&amp;"人民调解和行业性专业性调解工作指导、管理经费"</f>
        <v>    人民调解和行业性专业性调解工作指导、管理经费</v>
      </c>
      <c r="B9" s="166" t="s">
        <v>575</v>
      </c>
      <c r="C9" s="166" t="s">
        <v>576</v>
      </c>
      <c r="D9" s="166" t="s">
        <v>577</v>
      </c>
      <c r="E9" s="187">
        <v>1</v>
      </c>
      <c r="F9" s="168"/>
      <c r="G9" s="168">
        <v>6000</v>
      </c>
      <c r="H9" s="168">
        <v>6000</v>
      </c>
      <c r="I9" s="168"/>
      <c r="J9" s="168"/>
      <c r="K9" s="168"/>
      <c r="L9" s="168"/>
      <c r="M9" s="168"/>
      <c r="N9" s="168"/>
      <c r="O9" s="179"/>
      <c r="P9" s="168"/>
      <c r="Q9" s="168"/>
    </row>
    <row r="10" ht="22.5" customHeight="true" spans="1:17">
      <c r="A10" s="82" t="str">
        <f t="shared" si="0"/>
        <v>    人民调解和行业性专业性调解工作指导、管理经费</v>
      </c>
      <c r="B10" s="166" t="s">
        <v>578</v>
      </c>
      <c r="C10" s="166" t="s">
        <v>579</v>
      </c>
      <c r="D10" s="166" t="s">
        <v>577</v>
      </c>
      <c r="E10" s="187">
        <v>1</v>
      </c>
      <c r="F10" s="168"/>
      <c r="G10" s="168">
        <v>4000</v>
      </c>
      <c r="H10" s="168">
        <v>4000</v>
      </c>
      <c r="I10" s="168"/>
      <c r="J10" s="168"/>
      <c r="K10" s="168"/>
      <c r="L10" s="168"/>
      <c r="M10" s="168"/>
      <c r="N10" s="168"/>
      <c r="O10" s="179"/>
      <c r="P10" s="168"/>
      <c r="Q10" s="168"/>
    </row>
    <row r="11" ht="22.5" customHeight="true" spans="1:17">
      <c r="A11" s="82" t="str">
        <f t="shared" si="0"/>
        <v>    人民调解和行业性专业性调解工作指导、管理经费</v>
      </c>
      <c r="B11" s="166" t="s">
        <v>580</v>
      </c>
      <c r="C11" s="166" t="s">
        <v>581</v>
      </c>
      <c r="D11" s="166" t="s">
        <v>577</v>
      </c>
      <c r="E11" s="187">
        <v>1</v>
      </c>
      <c r="F11" s="168"/>
      <c r="G11" s="168">
        <v>10000</v>
      </c>
      <c r="H11" s="168">
        <v>10000</v>
      </c>
      <c r="I11" s="168"/>
      <c r="J11" s="168"/>
      <c r="K11" s="168"/>
      <c r="L11" s="168"/>
      <c r="M11" s="168"/>
      <c r="N11" s="168"/>
      <c r="O11" s="179"/>
      <c r="P11" s="168"/>
      <c r="Q11" s="168"/>
    </row>
    <row r="12" ht="22.5" customHeight="true" spans="1:17">
      <c r="A12" s="82" t="str">
        <f t="shared" ref="A12:A14" si="1">"    "&amp;"普法宣传经费"</f>
        <v>    普法宣传经费</v>
      </c>
      <c r="B12" s="166" t="s">
        <v>582</v>
      </c>
      <c r="C12" s="166" t="s">
        <v>583</v>
      </c>
      <c r="D12" s="166" t="s">
        <v>577</v>
      </c>
      <c r="E12" s="187">
        <v>1</v>
      </c>
      <c r="F12" s="168"/>
      <c r="G12" s="168">
        <v>30000</v>
      </c>
      <c r="H12" s="168">
        <v>30000</v>
      </c>
      <c r="I12" s="168"/>
      <c r="J12" s="168"/>
      <c r="K12" s="168"/>
      <c r="L12" s="168"/>
      <c r="M12" s="168"/>
      <c r="N12" s="168"/>
      <c r="O12" s="179"/>
      <c r="P12" s="168"/>
      <c r="Q12" s="168"/>
    </row>
    <row r="13" ht="22.5" customHeight="true" spans="1:17">
      <c r="A13" s="82" t="str">
        <f t="shared" si="1"/>
        <v>    普法宣传经费</v>
      </c>
      <c r="B13" s="166" t="s">
        <v>584</v>
      </c>
      <c r="C13" s="166" t="s">
        <v>581</v>
      </c>
      <c r="D13" s="166" t="s">
        <v>577</v>
      </c>
      <c r="E13" s="187">
        <v>2</v>
      </c>
      <c r="F13" s="168"/>
      <c r="G13" s="168">
        <v>20000</v>
      </c>
      <c r="H13" s="168">
        <v>20000</v>
      </c>
      <c r="I13" s="168"/>
      <c r="J13" s="168"/>
      <c r="K13" s="168"/>
      <c r="L13" s="168"/>
      <c r="M13" s="168"/>
      <c r="N13" s="168"/>
      <c r="O13" s="179"/>
      <c r="P13" s="168"/>
      <c r="Q13" s="168"/>
    </row>
    <row r="14" ht="22.5" customHeight="true" spans="1:17">
      <c r="A14" s="82" t="str">
        <f t="shared" si="1"/>
        <v>    普法宣传经费</v>
      </c>
      <c r="B14" s="166" t="s">
        <v>585</v>
      </c>
      <c r="C14" s="166" t="s">
        <v>586</v>
      </c>
      <c r="D14" s="166" t="s">
        <v>577</v>
      </c>
      <c r="E14" s="187">
        <v>1</v>
      </c>
      <c r="F14" s="168"/>
      <c r="G14" s="168">
        <v>70000</v>
      </c>
      <c r="H14" s="168">
        <v>70000</v>
      </c>
      <c r="I14" s="168"/>
      <c r="J14" s="168"/>
      <c r="K14" s="168"/>
      <c r="L14" s="168"/>
      <c r="M14" s="168"/>
      <c r="N14" s="168"/>
      <c r="O14" s="179"/>
      <c r="P14" s="168"/>
      <c r="Q14" s="168"/>
    </row>
    <row r="15" ht="22.5" customHeight="true" spans="1:17">
      <c r="A15" s="82" t="str">
        <f>"    "&amp;"法律援助经费"</f>
        <v>    法律援助经费</v>
      </c>
      <c r="B15" s="166" t="s">
        <v>587</v>
      </c>
      <c r="C15" s="166" t="s">
        <v>588</v>
      </c>
      <c r="D15" s="166" t="s">
        <v>577</v>
      </c>
      <c r="E15" s="187">
        <v>1</v>
      </c>
      <c r="F15" s="168"/>
      <c r="G15" s="168">
        <v>9000</v>
      </c>
      <c r="H15" s="168">
        <v>9000</v>
      </c>
      <c r="I15" s="168"/>
      <c r="J15" s="168"/>
      <c r="K15" s="168"/>
      <c r="L15" s="168"/>
      <c r="M15" s="168"/>
      <c r="N15" s="168"/>
      <c r="O15" s="179"/>
      <c r="P15" s="168"/>
      <c r="Q15" s="168"/>
    </row>
    <row r="16" ht="22.5" customHeight="true" spans="1:17">
      <c r="A16" s="82" t="str">
        <f t="shared" ref="A16:A17" si="2">"    "&amp;"社区矫正工作经费"</f>
        <v>    社区矫正工作经费</v>
      </c>
      <c r="B16" s="166" t="s">
        <v>589</v>
      </c>
      <c r="C16" s="166" t="s">
        <v>583</v>
      </c>
      <c r="D16" s="166" t="s">
        <v>577</v>
      </c>
      <c r="E16" s="187">
        <v>1</v>
      </c>
      <c r="F16" s="168"/>
      <c r="G16" s="168">
        <v>30000</v>
      </c>
      <c r="H16" s="168">
        <v>30000</v>
      </c>
      <c r="I16" s="168"/>
      <c r="J16" s="168"/>
      <c r="K16" s="168"/>
      <c r="L16" s="168"/>
      <c r="M16" s="168"/>
      <c r="N16" s="168"/>
      <c r="O16" s="179"/>
      <c r="P16" s="168"/>
      <c r="Q16" s="168"/>
    </row>
    <row r="17" ht="22.5" customHeight="true" spans="1:17">
      <c r="A17" s="82" t="str">
        <f t="shared" si="2"/>
        <v>    社区矫正工作经费</v>
      </c>
      <c r="B17" s="166" t="s">
        <v>590</v>
      </c>
      <c r="C17" s="166" t="s">
        <v>591</v>
      </c>
      <c r="D17" s="166" t="s">
        <v>577</v>
      </c>
      <c r="E17" s="187">
        <v>1</v>
      </c>
      <c r="F17" s="168"/>
      <c r="G17" s="168">
        <v>20000</v>
      </c>
      <c r="H17" s="168">
        <v>20000</v>
      </c>
      <c r="I17" s="168"/>
      <c r="J17" s="168"/>
      <c r="K17" s="168"/>
      <c r="L17" s="168"/>
      <c r="M17" s="168"/>
      <c r="N17" s="168"/>
      <c r="O17" s="179"/>
      <c r="P17" s="168"/>
      <c r="Q17" s="168"/>
    </row>
    <row r="18" ht="22.5" customHeight="true" spans="1:17">
      <c r="A18" s="82" t="str">
        <f t="shared" ref="A18:A19" si="3">"    "&amp;"依法治州专项经费"</f>
        <v>    依法治州专项经费</v>
      </c>
      <c r="B18" s="166" t="s">
        <v>592</v>
      </c>
      <c r="C18" s="166" t="s">
        <v>576</v>
      </c>
      <c r="D18" s="166" t="s">
        <v>577</v>
      </c>
      <c r="E18" s="187">
        <v>1</v>
      </c>
      <c r="F18" s="168"/>
      <c r="G18" s="168">
        <v>6000</v>
      </c>
      <c r="H18" s="168">
        <v>6000</v>
      </c>
      <c r="I18" s="168"/>
      <c r="J18" s="168"/>
      <c r="K18" s="168"/>
      <c r="L18" s="168"/>
      <c r="M18" s="168"/>
      <c r="N18" s="168"/>
      <c r="O18" s="179"/>
      <c r="P18" s="168"/>
      <c r="Q18" s="168"/>
    </row>
    <row r="19" ht="22.5" customHeight="true" spans="1:17">
      <c r="A19" s="82" t="str">
        <f t="shared" si="3"/>
        <v>    依法治州专项经费</v>
      </c>
      <c r="B19" s="166" t="s">
        <v>593</v>
      </c>
      <c r="C19" s="166" t="s">
        <v>581</v>
      </c>
      <c r="D19" s="166" t="s">
        <v>577</v>
      </c>
      <c r="E19" s="187">
        <v>1</v>
      </c>
      <c r="F19" s="168"/>
      <c r="G19" s="168">
        <v>10000</v>
      </c>
      <c r="H19" s="168">
        <v>10000</v>
      </c>
      <c r="I19" s="168"/>
      <c r="J19" s="168"/>
      <c r="K19" s="168"/>
      <c r="L19" s="168"/>
      <c r="M19" s="168"/>
      <c r="N19" s="168"/>
      <c r="O19" s="179"/>
      <c r="P19" s="168"/>
      <c r="Q19" s="168"/>
    </row>
    <row r="20" ht="22.5" customHeight="true" spans="1:17">
      <c r="A20" s="82" t="str">
        <f t="shared" ref="A20:A21" si="4">"    "&amp;"行政执法监督经费"</f>
        <v>    行政执法监督经费</v>
      </c>
      <c r="B20" s="166" t="s">
        <v>594</v>
      </c>
      <c r="C20" s="166" t="s">
        <v>595</v>
      </c>
      <c r="D20" s="166" t="s">
        <v>577</v>
      </c>
      <c r="E20" s="187">
        <v>2</v>
      </c>
      <c r="F20" s="168"/>
      <c r="G20" s="168">
        <v>16000</v>
      </c>
      <c r="H20" s="168">
        <v>16000</v>
      </c>
      <c r="I20" s="168"/>
      <c r="J20" s="168"/>
      <c r="K20" s="168"/>
      <c r="L20" s="168"/>
      <c r="M20" s="168"/>
      <c r="N20" s="168"/>
      <c r="O20" s="179"/>
      <c r="P20" s="168"/>
      <c r="Q20" s="168"/>
    </row>
    <row r="21" ht="22.5" customHeight="true" spans="1:17">
      <c r="A21" s="82" t="str">
        <f t="shared" si="4"/>
        <v>    行政执法监督经费</v>
      </c>
      <c r="B21" s="166" t="s">
        <v>596</v>
      </c>
      <c r="C21" s="166" t="s">
        <v>581</v>
      </c>
      <c r="D21" s="166" t="s">
        <v>577</v>
      </c>
      <c r="E21" s="187">
        <v>1</v>
      </c>
      <c r="F21" s="168"/>
      <c r="G21" s="168">
        <v>7000</v>
      </c>
      <c r="H21" s="168">
        <v>7000</v>
      </c>
      <c r="I21" s="168"/>
      <c r="J21" s="168"/>
      <c r="K21" s="168"/>
      <c r="L21" s="168"/>
      <c r="M21" s="168"/>
      <c r="N21" s="168"/>
      <c r="O21" s="179"/>
      <c r="P21" s="168"/>
      <c r="Q21" s="168"/>
    </row>
    <row r="22" ht="22.5" customHeight="true" spans="1:17">
      <c r="A22" s="82" t="str">
        <f t="shared" ref="A22:A23" si="5">"    "&amp;"立法专项经费"</f>
        <v>    立法专项经费</v>
      </c>
      <c r="B22" s="166" t="s">
        <v>597</v>
      </c>
      <c r="C22" s="166" t="s">
        <v>576</v>
      </c>
      <c r="D22" s="166" t="s">
        <v>577</v>
      </c>
      <c r="E22" s="187">
        <v>1</v>
      </c>
      <c r="F22" s="168"/>
      <c r="G22" s="168">
        <v>6000</v>
      </c>
      <c r="H22" s="168">
        <v>6000</v>
      </c>
      <c r="I22" s="168"/>
      <c r="J22" s="168"/>
      <c r="K22" s="168"/>
      <c r="L22" s="168"/>
      <c r="M22" s="168"/>
      <c r="N22" s="168"/>
      <c r="O22" s="179"/>
      <c r="P22" s="168"/>
      <c r="Q22" s="168"/>
    </row>
    <row r="23" ht="22.5" customHeight="true" spans="1:17">
      <c r="A23" s="82" t="str">
        <f t="shared" si="5"/>
        <v>    立法专项经费</v>
      </c>
      <c r="B23" s="166" t="s">
        <v>598</v>
      </c>
      <c r="C23" s="166" t="s">
        <v>581</v>
      </c>
      <c r="D23" s="166" t="s">
        <v>577</v>
      </c>
      <c r="E23" s="187">
        <v>1</v>
      </c>
      <c r="F23" s="168"/>
      <c r="G23" s="168">
        <v>10000</v>
      </c>
      <c r="H23" s="168">
        <v>10000</v>
      </c>
      <c r="I23" s="168"/>
      <c r="J23" s="168"/>
      <c r="K23" s="168"/>
      <c r="L23" s="168"/>
      <c r="M23" s="168"/>
      <c r="N23" s="168"/>
      <c r="O23" s="179"/>
      <c r="P23" s="168"/>
      <c r="Q23" s="168"/>
    </row>
    <row r="24" ht="22.5" customHeight="true" spans="1:17">
      <c r="A24" s="82" t="str">
        <f t="shared" ref="A24:A26" si="6">"    "&amp;"公务用车运行维护费"</f>
        <v>    公务用车运行维护费</v>
      </c>
      <c r="B24" s="166" t="s">
        <v>599</v>
      </c>
      <c r="C24" s="166" t="s">
        <v>600</v>
      </c>
      <c r="D24" s="166" t="s">
        <v>577</v>
      </c>
      <c r="E24" s="187">
        <v>1</v>
      </c>
      <c r="F24" s="168"/>
      <c r="G24" s="168">
        <v>30000</v>
      </c>
      <c r="H24" s="168">
        <v>30000</v>
      </c>
      <c r="I24" s="168"/>
      <c r="J24" s="168"/>
      <c r="K24" s="168"/>
      <c r="L24" s="168"/>
      <c r="M24" s="168"/>
      <c r="N24" s="168"/>
      <c r="O24" s="179"/>
      <c r="P24" s="168"/>
      <c r="Q24" s="168"/>
    </row>
    <row r="25" ht="22.5" customHeight="true" spans="1:17">
      <c r="A25" s="82" t="str">
        <f t="shared" si="6"/>
        <v>    公务用车运行维护费</v>
      </c>
      <c r="B25" s="166" t="s">
        <v>601</v>
      </c>
      <c r="C25" s="166" t="s">
        <v>602</v>
      </c>
      <c r="D25" s="166" t="s">
        <v>577</v>
      </c>
      <c r="E25" s="187">
        <v>1</v>
      </c>
      <c r="F25" s="168"/>
      <c r="G25" s="168">
        <v>20000</v>
      </c>
      <c r="H25" s="168">
        <v>20000</v>
      </c>
      <c r="I25" s="168"/>
      <c r="J25" s="168"/>
      <c r="K25" s="168"/>
      <c r="L25" s="168"/>
      <c r="M25" s="168"/>
      <c r="N25" s="168"/>
      <c r="O25" s="179"/>
      <c r="P25" s="168"/>
      <c r="Q25" s="168"/>
    </row>
    <row r="26" ht="22.5" customHeight="true" spans="1:17">
      <c r="A26" s="82" t="str">
        <f t="shared" si="6"/>
        <v>    公务用车运行维护费</v>
      </c>
      <c r="B26" s="166" t="s">
        <v>603</v>
      </c>
      <c r="C26" s="166" t="s">
        <v>604</v>
      </c>
      <c r="D26" s="166" t="s">
        <v>577</v>
      </c>
      <c r="E26" s="187">
        <v>1</v>
      </c>
      <c r="F26" s="168"/>
      <c r="G26" s="168">
        <v>10000</v>
      </c>
      <c r="H26" s="168">
        <v>10000</v>
      </c>
      <c r="I26" s="168"/>
      <c r="J26" s="168"/>
      <c r="K26" s="168"/>
      <c r="L26" s="168"/>
      <c r="M26" s="168"/>
      <c r="N26" s="168"/>
      <c r="O26" s="179"/>
      <c r="P26" s="168"/>
      <c r="Q26" s="168"/>
    </row>
    <row r="27" ht="22.5" customHeight="true" spans="1:17">
      <c r="A27" s="82" t="str">
        <f>"    "&amp;"一般公用经费"</f>
        <v>    一般公用经费</v>
      </c>
      <c r="B27" s="166" t="s">
        <v>605</v>
      </c>
      <c r="C27" s="166" t="s">
        <v>606</v>
      </c>
      <c r="D27" s="166" t="s">
        <v>577</v>
      </c>
      <c r="E27" s="187">
        <v>1</v>
      </c>
      <c r="F27" s="168">
        <v>60000</v>
      </c>
      <c r="G27" s="168">
        <v>60000</v>
      </c>
      <c r="H27" s="168">
        <v>60000</v>
      </c>
      <c r="I27" s="168"/>
      <c r="J27" s="168"/>
      <c r="K27" s="168"/>
      <c r="L27" s="168"/>
      <c r="M27" s="168"/>
      <c r="N27" s="168"/>
      <c r="O27" s="179"/>
      <c r="P27" s="168"/>
      <c r="Q27" s="168"/>
    </row>
    <row r="28" ht="22.5" customHeight="true" spans="1:17">
      <c r="A28" s="56" t="s">
        <v>122</v>
      </c>
      <c r="B28" s="169"/>
      <c r="C28" s="169"/>
      <c r="D28" s="169"/>
      <c r="E28" s="187"/>
      <c r="F28" s="168">
        <v>60000</v>
      </c>
      <c r="G28" s="168">
        <v>374000</v>
      </c>
      <c r="H28" s="168">
        <v>374000</v>
      </c>
      <c r="I28" s="168"/>
      <c r="J28" s="168"/>
      <c r="K28" s="168"/>
      <c r="L28" s="168"/>
      <c r="M28" s="168"/>
      <c r="N28" s="168"/>
      <c r="O28" s="179"/>
      <c r="P28" s="168"/>
      <c r="Q28" s="168"/>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N10"/>
  <sheetViews>
    <sheetView showZeros="0" workbookViewId="0">
      <selection activeCell="A1" sqref="A1"/>
    </sheetView>
  </sheetViews>
  <sheetFormatPr defaultColWidth="10.7083333333333" defaultRowHeight="14.25" customHeight="true"/>
  <cols>
    <col min="1" max="1" width="36.7083333333333" customWidth="true"/>
    <col min="2" max="3" width="25.575" customWidth="true"/>
    <col min="4" max="14" width="22.1416666666667" customWidth="true"/>
  </cols>
  <sheetData>
    <row r="1" ht="13.5" customHeight="true" spans="1:14">
      <c r="A1" s="155"/>
      <c r="B1" s="155"/>
      <c r="C1" s="156"/>
      <c r="D1" s="155"/>
      <c r="E1" s="155"/>
      <c r="F1" s="155"/>
      <c r="G1" s="155"/>
      <c r="H1" s="171"/>
      <c r="I1" s="173"/>
      <c r="J1" s="173"/>
      <c r="K1" s="173"/>
      <c r="L1" s="138"/>
      <c r="M1" s="180"/>
      <c r="N1" s="181" t="s">
        <v>607</v>
      </c>
    </row>
    <row r="2" ht="34.5" customHeight="true" spans="1:14">
      <c r="A2" s="118" t="s">
        <v>608</v>
      </c>
      <c r="B2" s="157"/>
      <c r="C2" s="150"/>
      <c r="D2" s="157"/>
      <c r="E2" s="157"/>
      <c r="F2" s="157"/>
      <c r="G2" s="157"/>
      <c r="H2" s="172"/>
      <c r="I2" s="157"/>
      <c r="J2" s="157"/>
      <c r="K2" s="157"/>
      <c r="L2" s="150"/>
      <c r="M2" s="172"/>
      <c r="N2" s="157"/>
    </row>
    <row r="3" ht="18.75" customHeight="true" spans="1:14">
      <c r="A3" s="140" t="str">
        <f>"单位名称："&amp;"迪庆藏族自治州司法局"</f>
        <v>单位名称：迪庆藏族自治州司法局</v>
      </c>
      <c r="B3" s="141"/>
      <c r="C3" s="158"/>
      <c r="D3" s="141"/>
      <c r="E3" s="141"/>
      <c r="F3" s="141"/>
      <c r="G3" s="141"/>
      <c r="H3" s="171"/>
      <c r="I3" s="173"/>
      <c r="J3" s="173"/>
      <c r="K3" s="173"/>
      <c r="L3" s="174"/>
      <c r="M3" s="182"/>
      <c r="N3" s="183" t="s">
        <v>196</v>
      </c>
    </row>
    <row r="4" ht="18.75" customHeight="true" spans="1:14">
      <c r="A4" s="89" t="s">
        <v>566</v>
      </c>
      <c r="B4" s="159" t="s">
        <v>609</v>
      </c>
      <c r="C4" s="160" t="s">
        <v>610</v>
      </c>
      <c r="D4" s="127" t="s">
        <v>212</v>
      </c>
      <c r="E4" s="127"/>
      <c r="F4" s="127"/>
      <c r="G4" s="127"/>
      <c r="H4" s="152"/>
      <c r="I4" s="127"/>
      <c r="J4" s="127"/>
      <c r="K4" s="127"/>
      <c r="L4" s="175"/>
      <c r="M4" s="152"/>
      <c r="N4" s="128"/>
    </row>
    <row r="5" ht="17.25" customHeight="true" spans="1:14">
      <c r="A5" s="91"/>
      <c r="B5" s="161"/>
      <c r="C5" s="162"/>
      <c r="D5" s="161" t="s">
        <v>58</v>
      </c>
      <c r="E5" s="161" t="s">
        <v>61</v>
      </c>
      <c r="F5" s="161" t="s">
        <v>572</v>
      </c>
      <c r="G5" s="161" t="s">
        <v>573</v>
      </c>
      <c r="H5" s="162" t="s">
        <v>574</v>
      </c>
      <c r="I5" s="176" t="s">
        <v>81</v>
      </c>
      <c r="J5" s="176"/>
      <c r="K5" s="176"/>
      <c r="L5" s="177"/>
      <c r="M5" s="184"/>
      <c r="N5" s="163"/>
    </row>
    <row r="6" ht="54" customHeight="true" spans="1:14">
      <c r="A6" s="93"/>
      <c r="B6" s="163"/>
      <c r="C6" s="164"/>
      <c r="D6" s="163"/>
      <c r="E6" s="163"/>
      <c r="F6" s="163"/>
      <c r="G6" s="163"/>
      <c r="H6" s="164"/>
      <c r="I6" s="163" t="s">
        <v>60</v>
      </c>
      <c r="J6" s="163" t="s">
        <v>67</v>
      </c>
      <c r="K6" s="163" t="s">
        <v>219</v>
      </c>
      <c r="L6" s="178" t="s">
        <v>69</v>
      </c>
      <c r="M6" s="164" t="s">
        <v>70</v>
      </c>
      <c r="N6" s="163" t="s">
        <v>71</v>
      </c>
    </row>
    <row r="7" ht="19.5" customHeight="true" spans="1:14">
      <c r="A7" s="165">
        <v>1</v>
      </c>
      <c r="B7" s="165">
        <v>2</v>
      </c>
      <c r="C7" s="165">
        <v>3</v>
      </c>
      <c r="D7" s="165">
        <v>4</v>
      </c>
      <c r="E7" s="165">
        <v>5</v>
      </c>
      <c r="F7" s="165">
        <v>6</v>
      </c>
      <c r="G7" s="165">
        <v>7</v>
      </c>
      <c r="H7" s="165">
        <v>8</v>
      </c>
      <c r="I7" s="165">
        <v>9</v>
      </c>
      <c r="J7" s="165">
        <v>10</v>
      </c>
      <c r="K7" s="165">
        <v>11</v>
      </c>
      <c r="L7" s="165">
        <v>12</v>
      </c>
      <c r="M7" s="165">
        <v>13</v>
      </c>
      <c r="N7" s="165">
        <v>14</v>
      </c>
    </row>
    <row r="8" ht="22.5" customHeight="true" spans="1:14">
      <c r="A8" s="82"/>
      <c r="B8" s="166"/>
      <c r="C8" s="167"/>
      <c r="D8" s="168"/>
      <c r="E8" s="168"/>
      <c r="F8" s="168"/>
      <c r="G8" s="168"/>
      <c r="H8" s="168"/>
      <c r="I8" s="168"/>
      <c r="J8" s="168"/>
      <c r="K8" s="168"/>
      <c r="L8" s="179"/>
      <c r="M8" s="168"/>
      <c r="N8" s="168"/>
    </row>
    <row r="9" ht="22.5" customHeight="true" spans="1:14">
      <c r="A9" s="82"/>
      <c r="B9" s="166"/>
      <c r="C9" s="167"/>
      <c r="D9" s="168"/>
      <c r="E9" s="168"/>
      <c r="F9" s="168"/>
      <c r="G9" s="168"/>
      <c r="H9" s="168"/>
      <c r="I9" s="168"/>
      <c r="J9" s="168"/>
      <c r="K9" s="168"/>
      <c r="L9" s="179"/>
      <c r="M9" s="168"/>
      <c r="N9" s="168"/>
    </row>
    <row r="10" ht="22.5" customHeight="true" spans="1:14">
      <c r="A10" s="56" t="s">
        <v>122</v>
      </c>
      <c r="B10" s="169"/>
      <c r="C10" s="170"/>
      <c r="D10" s="168"/>
      <c r="E10" s="168"/>
      <c r="F10" s="168"/>
      <c r="G10" s="168"/>
      <c r="H10" s="168"/>
      <c r="I10" s="168"/>
      <c r="J10" s="168"/>
      <c r="K10" s="168"/>
      <c r="L10" s="179"/>
      <c r="M10" s="168"/>
      <c r="N10" s="168"/>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9"/>
  <sheetViews>
    <sheetView showZeros="0" workbookViewId="0">
      <selection activeCell="A1" sqref="A1"/>
    </sheetView>
  </sheetViews>
  <sheetFormatPr defaultColWidth="10.7083333333333" defaultRowHeight="14.25" customHeight="true" outlineLevelCol="7"/>
  <cols>
    <col min="1" max="1" width="44" customWidth="true"/>
    <col min="2" max="4" width="20.575" customWidth="true"/>
    <col min="5" max="8" width="21.1416666666667" customWidth="true"/>
  </cols>
  <sheetData>
    <row r="1" ht="19.5" customHeight="true" spans="1:8">
      <c r="A1" s="100"/>
      <c r="B1" s="100"/>
      <c r="C1" s="100"/>
      <c r="D1" s="139"/>
      <c r="H1" s="149" t="s">
        <v>611</v>
      </c>
    </row>
    <row r="2" ht="48" customHeight="true" spans="1:8">
      <c r="A2" s="118" t="s">
        <v>612</v>
      </c>
      <c r="B2" s="85"/>
      <c r="C2" s="85"/>
      <c r="D2" s="85"/>
      <c r="E2" s="150"/>
      <c r="F2" s="150"/>
      <c r="G2" s="150"/>
      <c r="H2" s="150"/>
    </row>
    <row r="3" ht="18" customHeight="true" spans="1:8">
      <c r="A3" s="140" t="str">
        <f>"单位名称："&amp;"迪庆藏族自治州司法局"</f>
        <v>单位名称：迪庆藏族自治州司法局</v>
      </c>
      <c r="B3" s="141"/>
      <c r="C3" s="141"/>
      <c r="D3" s="142"/>
      <c r="H3" s="151" t="s">
        <v>196</v>
      </c>
    </row>
    <row r="4" ht="19.5" customHeight="true" spans="1:8">
      <c r="A4" s="113" t="s">
        <v>613</v>
      </c>
      <c r="B4" s="104" t="s">
        <v>212</v>
      </c>
      <c r="C4" s="105"/>
      <c r="D4" s="106"/>
      <c r="E4" s="152" t="s">
        <v>614</v>
      </c>
      <c r="F4" s="152"/>
      <c r="G4" s="152"/>
      <c r="H4" s="153"/>
    </row>
    <row r="5" ht="40.5" customHeight="true" spans="1:8">
      <c r="A5" s="115"/>
      <c r="B5" s="114" t="s">
        <v>58</v>
      </c>
      <c r="C5" s="89" t="s">
        <v>61</v>
      </c>
      <c r="D5" s="143" t="s">
        <v>615</v>
      </c>
      <c r="E5" s="154" t="s">
        <v>616</v>
      </c>
      <c r="F5" s="154" t="s">
        <v>617</v>
      </c>
      <c r="G5" s="154" t="s">
        <v>618</v>
      </c>
      <c r="H5" s="154" t="s">
        <v>619</v>
      </c>
    </row>
    <row r="6" ht="19.5" customHeight="true" spans="1:8">
      <c r="A6" s="144">
        <v>1</v>
      </c>
      <c r="B6" s="144">
        <v>2</v>
      </c>
      <c r="C6" s="144">
        <v>3</v>
      </c>
      <c r="D6" s="145">
        <v>4</v>
      </c>
      <c r="E6" s="145">
        <v>5</v>
      </c>
      <c r="F6" s="145">
        <v>6</v>
      </c>
      <c r="G6" s="145">
        <v>7</v>
      </c>
      <c r="H6" s="144">
        <v>8</v>
      </c>
    </row>
    <row r="7" ht="22.5" customHeight="true" spans="1:8">
      <c r="A7" s="146"/>
      <c r="B7" s="147"/>
      <c r="C7" s="147"/>
      <c r="D7" s="148"/>
      <c r="E7" s="147"/>
      <c r="F7" s="147"/>
      <c r="G7" s="147"/>
      <c r="H7" s="147"/>
    </row>
    <row r="8" ht="22.5" customHeight="true" spans="1:8">
      <c r="A8" s="146"/>
      <c r="B8" s="147"/>
      <c r="C8" s="147"/>
      <c r="D8" s="148"/>
      <c r="E8" s="147"/>
      <c r="F8" s="147"/>
      <c r="G8" s="147"/>
      <c r="H8" s="147"/>
    </row>
    <row r="9" ht="22.5" customHeight="true" spans="1:8">
      <c r="A9" s="13" t="s">
        <v>58</v>
      </c>
      <c r="B9" s="147"/>
      <c r="C9" s="147"/>
      <c r="D9" s="148"/>
      <c r="E9" s="147"/>
      <c r="F9" s="147"/>
      <c r="G9" s="147"/>
      <c r="H9" s="147"/>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8"/>
  <sheetViews>
    <sheetView showZeros="0" workbookViewId="0">
      <selection activeCell="A1" sqref="A1"/>
    </sheetView>
  </sheetViews>
  <sheetFormatPr defaultColWidth="10.7083333333333" defaultRowHeight="12" customHeight="true" outlineLevelRow="7"/>
  <cols>
    <col min="1" max="1" width="40" customWidth="true"/>
    <col min="2" max="2" width="33.85" customWidth="true"/>
    <col min="3" max="5" width="27.575" customWidth="true"/>
    <col min="6" max="6" width="13.1416666666667" customWidth="true"/>
    <col min="7" max="7" width="29.2833333333333" customWidth="true"/>
    <col min="8" max="8" width="18.1416666666667" customWidth="true"/>
    <col min="9" max="9" width="15.7083333333333" customWidth="true"/>
    <col min="10" max="10" width="22" customWidth="true"/>
  </cols>
  <sheetData>
    <row r="1" ht="19.5" customHeight="true" spans="10:10">
      <c r="J1" s="138" t="s">
        <v>620</v>
      </c>
    </row>
    <row r="2" ht="36" customHeight="true" spans="1:10">
      <c r="A2" s="84" t="s">
        <v>621</v>
      </c>
      <c r="B2" s="85"/>
      <c r="C2" s="85"/>
      <c r="D2" s="85"/>
      <c r="E2" s="85"/>
      <c r="F2" s="135"/>
      <c r="G2" s="85"/>
      <c r="H2" s="135"/>
      <c r="I2" s="135"/>
      <c r="J2" s="85"/>
    </row>
    <row r="3" ht="17.25" customHeight="true" spans="1:2">
      <c r="A3" s="133" t="str">
        <f>"单位名称："&amp;"迪庆藏族自治州司法局"</f>
        <v>单位名称：迪庆藏族自治州司法局</v>
      </c>
      <c r="B3" s="134"/>
    </row>
    <row r="4" ht="44.25" customHeight="true" spans="1:10">
      <c r="A4" s="121" t="s">
        <v>356</v>
      </c>
      <c r="B4" s="121" t="s">
        <v>357</v>
      </c>
      <c r="C4" s="121" t="s">
        <v>358</v>
      </c>
      <c r="D4" s="121" t="s">
        <v>359</v>
      </c>
      <c r="E4" s="121" t="s">
        <v>360</v>
      </c>
      <c r="F4" s="136" t="s">
        <v>361</v>
      </c>
      <c r="G4" s="121" t="s">
        <v>362</v>
      </c>
      <c r="H4" s="136" t="s">
        <v>363</v>
      </c>
      <c r="I4" s="136" t="s">
        <v>364</v>
      </c>
      <c r="J4" s="121" t="s">
        <v>365</v>
      </c>
    </row>
    <row r="5" ht="19.5" customHeight="true" spans="1:10">
      <c r="A5" s="121">
        <v>1</v>
      </c>
      <c r="B5" s="121">
        <v>2</v>
      </c>
      <c r="C5" s="121">
        <v>3</v>
      </c>
      <c r="D5" s="121">
        <v>4</v>
      </c>
      <c r="E5" s="121">
        <v>5</v>
      </c>
      <c r="F5" s="136">
        <v>6</v>
      </c>
      <c r="G5" s="121">
        <v>7</v>
      </c>
      <c r="H5" s="136">
        <v>8</v>
      </c>
      <c r="I5" s="136">
        <v>9</v>
      </c>
      <c r="J5" s="121">
        <v>10</v>
      </c>
    </row>
    <row r="6" ht="22.5" customHeight="true" spans="1:10">
      <c r="A6" s="67"/>
      <c r="B6" s="79"/>
      <c r="C6" s="79"/>
      <c r="D6" s="79"/>
      <c r="E6" s="46"/>
      <c r="F6" s="137"/>
      <c r="G6" s="46"/>
      <c r="H6" s="137"/>
      <c r="I6" s="137"/>
      <c r="J6" s="46"/>
    </row>
    <row r="7" ht="22.5" customHeight="true" spans="1:10">
      <c r="A7" s="67"/>
      <c r="B7" s="67"/>
      <c r="C7" s="67" t="s">
        <v>622</v>
      </c>
      <c r="D7" s="67" t="s">
        <v>622</v>
      </c>
      <c r="E7" s="67" t="s">
        <v>622</v>
      </c>
      <c r="F7" s="66" t="s">
        <v>622</v>
      </c>
      <c r="G7" s="67" t="s">
        <v>622</v>
      </c>
      <c r="H7" s="67" t="s">
        <v>622</v>
      </c>
      <c r="I7" s="67" t="s">
        <v>622</v>
      </c>
      <c r="J7" s="67" t="s">
        <v>622</v>
      </c>
    </row>
    <row r="8" ht="22.5" customHeight="true" spans="1:10">
      <c r="A8" s="67"/>
      <c r="B8" s="67"/>
      <c r="C8" s="67"/>
      <c r="D8" s="67"/>
      <c r="E8" s="67"/>
      <c r="F8" s="66"/>
      <c r="G8" s="67"/>
      <c r="H8" s="67"/>
      <c r="I8" s="67"/>
      <c r="J8" s="67"/>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8"/>
  <sheetViews>
    <sheetView showZeros="0" workbookViewId="0">
      <selection activeCell="A1" sqref="A1"/>
    </sheetView>
  </sheetViews>
  <sheetFormatPr defaultColWidth="10.7083333333333" defaultRowHeight="12" customHeight="true" outlineLevelRow="7" outlineLevelCol="7"/>
  <cols>
    <col min="1" max="1" width="33.85" customWidth="true"/>
    <col min="2" max="2" width="21.85" customWidth="true"/>
    <col min="3" max="3" width="29" customWidth="true"/>
    <col min="4" max="4" width="27.575" customWidth="true"/>
    <col min="5" max="5" width="20.85" customWidth="true"/>
    <col min="6" max="6" width="27.575" customWidth="true"/>
    <col min="7" max="7" width="29.2833333333333" customWidth="true"/>
    <col min="8" max="8" width="22" customWidth="true"/>
  </cols>
  <sheetData>
    <row r="1" ht="14.25" customHeight="true" spans="8:8">
      <c r="H1" s="124" t="s">
        <v>623</v>
      </c>
    </row>
    <row r="2" ht="34.5" customHeight="true" spans="1:8">
      <c r="A2" s="118" t="s">
        <v>624</v>
      </c>
      <c r="B2" s="85"/>
      <c r="C2" s="85"/>
      <c r="D2" s="85"/>
      <c r="E2" s="85"/>
      <c r="F2" s="85"/>
      <c r="G2" s="85"/>
      <c r="H2" s="85"/>
    </row>
    <row r="3" ht="19.5" customHeight="true" spans="1:8">
      <c r="A3" s="119" t="str">
        <f>"单位名称："&amp;"迪庆藏族自治州司法局"</f>
        <v>单位名称：迪庆藏族自治州司法局</v>
      </c>
      <c r="B3" s="87"/>
      <c r="C3" s="120"/>
      <c r="H3" s="125" t="s">
        <v>196</v>
      </c>
    </row>
    <row r="4" ht="18" customHeight="true" spans="1:8">
      <c r="A4" s="89" t="s">
        <v>205</v>
      </c>
      <c r="B4" s="89" t="s">
        <v>625</v>
      </c>
      <c r="C4" s="89" t="s">
        <v>626</v>
      </c>
      <c r="D4" s="89" t="s">
        <v>627</v>
      </c>
      <c r="E4" s="89" t="s">
        <v>628</v>
      </c>
      <c r="F4" s="126" t="s">
        <v>629</v>
      </c>
      <c r="G4" s="127"/>
      <c r="H4" s="128"/>
    </row>
    <row r="5" ht="18" customHeight="true" spans="1:8">
      <c r="A5" s="93"/>
      <c r="B5" s="93"/>
      <c r="C5" s="93"/>
      <c r="D5" s="93"/>
      <c r="E5" s="93"/>
      <c r="F5" s="121" t="s">
        <v>570</v>
      </c>
      <c r="G5" s="121" t="s">
        <v>630</v>
      </c>
      <c r="H5" s="121" t="s">
        <v>631</v>
      </c>
    </row>
    <row r="6" ht="21" customHeight="true" spans="1:8">
      <c r="A6" s="121">
        <v>1</v>
      </c>
      <c r="B6" s="121">
        <v>2</v>
      </c>
      <c r="C6" s="121">
        <v>3</v>
      </c>
      <c r="D6" s="121">
        <v>4</v>
      </c>
      <c r="E6" s="121">
        <v>5</v>
      </c>
      <c r="F6" s="121">
        <v>6</v>
      </c>
      <c r="G6" s="121">
        <v>7</v>
      </c>
      <c r="H6" s="121">
        <v>8</v>
      </c>
    </row>
    <row r="7" ht="22.5" customHeight="true" spans="1:8">
      <c r="A7" s="79"/>
      <c r="B7" s="79"/>
      <c r="C7" s="79"/>
      <c r="D7" s="79"/>
      <c r="E7" s="79"/>
      <c r="F7" s="129"/>
      <c r="G7" s="130"/>
      <c r="H7" s="131"/>
    </row>
    <row r="8" ht="22.5" customHeight="true" spans="1:8">
      <c r="A8" s="122" t="s">
        <v>58</v>
      </c>
      <c r="B8" s="123"/>
      <c r="C8" s="123"/>
      <c r="D8" s="123"/>
      <c r="E8" s="132"/>
      <c r="F8" s="117"/>
      <c r="G8" s="131"/>
      <c r="H8" s="131"/>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K10"/>
  <sheetViews>
    <sheetView showZeros="0" workbookViewId="0">
      <selection activeCell="A1" sqref="A1"/>
    </sheetView>
  </sheetViews>
  <sheetFormatPr defaultColWidth="10.7083333333333" defaultRowHeight="14.25" customHeight="true"/>
  <cols>
    <col min="1" max="1" width="15.7083333333333" customWidth="true"/>
    <col min="2" max="3" width="27.85" customWidth="true"/>
    <col min="4" max="4" width="13" customWidth="true"/>
    <col min="5" max="5" width="20.7083333333333" customWidth="true"/>
    <col min="6" max="6" width="11.575" customWidth="true"/>
    <col min="7" max="7" width="20.7083333333333" customWidth="true"/>
    <col min="8" max="11" width="18" customWidth="true"/>
  </cols>
  <sheetData>
    <row r="1" ht="19.5" customHeight="true" spans="4:11">
      <c r="D1" s="83"/>
      <c r="E1" s="83"/>
      <c r="F1" s="83"/>
      <c r="G1" s="83"/>
      <c r="H1" s="100"/>
      <c r="I1" s="100"/>
      <c r="J1" s="100"/>
      <c r="K1" s="101" t="s">
        <v>632</v>
      </c>
    </row>
    <row r="2" ht="42.75" customHeight="true" spans="1:11">
      <c r="A2" s="84" t="s">
        <v>633</v>
      </c>
      <c r="B2" s="85"/>
      <c r="C2" s="85"/>
      <c r="D2" s="85"/>
      <c r="E2" s="85"/>
      <c r="F2" s="85"/>
      <c r="G2" s="85"/>
      <c r="H2" s="85"/>
      <c r="I2" s="85"/>
      <c r="J2" s="85"/>
      <c r="K2" s="85"/>
    </row>
    <row r="3" ht="19.5" customHeight="true" spans="1:11">
      <c r="A3" s="86" t="str">
        <f>"单位名称："&amp;"迪庆藏族自治州司法局"</f>
        <v>单位名称：迪庆藏族自治州司法局</v>
      </c>
      <c r="B3" s="87"/>
      <c r="C3" s="87"/>
      <c r="D3" s="87"/>
      <c r="E3" s="87"/>
      <c r="F3" s="87"/>
      <c r="G3" s="87"/>
      <c r="H3" s="102"/>
      <c r="I3" s="102"/>
      <c r="J3" s="102"/>
      <c r="K3" s="103" t="s">
        <v>196</v>
      </c>
    </row>
    <row r="4" ht="21.75" customHeight="true" spans="1:11">
      <c r="A4" s="88" t="s">
        <v>295</v>
      </c>
      <c r="B4" s="88" t="s">
        <v>207</v>
      </c>
      <c r="C4" s="88" t="s">
        <v>296</v>
      </c>
      <c r="D4" s="89" t="s">
        <v>208</v>
      </c>
      <c r="E4" s="89" t="s">
        <v>209</v>
      </c>
      <c r="F4" s="89" t="s">
        <v>210</v>
      </c>
      <c r="G4" s="89" t="s">
        <v>211</v>
      </c>
      <c r="H4" s="113" t="s">
        <v>58</v>
      </c>
      <c r="I4" s="104" t="s">
        <v>634</v>
      </c>
      <c r="J4" s="105"/>
      <c r="K4" s="106"/>
    </row>
    <row r="5" ht="21.75" customHeight="true" spans="1:11">
      <c r="A5" s="90"/>
      <c r="B5" s="90"/>
      <c r="C5" s="90"/>
      <c r="D5" s="91"/>
      <c r="E5" s="91"/>
      <c r="F5" s="91"/>
      <c r="G5" s="91"/>
      <c r="H5" s="114"/>
      <c r="I5" s="89" t="s">
        <v>61</v>
      </c>
      <c r="J5" s="89" t="s">
        <v>62</v>
      </c>
      <c r="K5" s="89" t="s">
        <v>63</v>
      </c>
    </row>
    <row r="6" ht="40.5" customHeight="true" spans="1:11">
      <c r="A6" s="92"/>
      <c r="B6" s="92"/>
      <c r="C6" s="92"/>
      <c r="D6" s="93"/>
      <c r="E6" s="93"/>
      <c r="F6" s="93"/>
      <c r="G6" s="93"/>
      <c r="H6" s="115"/>
      <c r="I6" s="93" t="s">
        <v>60</v>
      </c>
      <c r="J6" s="93"/>
      <c r="K6" s="93"/>
    </row>
    <row r="7" ht="19.5" customHeight="true" spans="1:11">
      <c r="A7" s="94">
        <v>1</v>
      </c>
      <c r="B7" s="94">
        <v>2</v>
      </c>
      <c r="C7" s="94">
        <v>3</v>
      </c>
      <c r="D7" s="94">
        <v>4</v>
      </c>
      <c r="E7" s="94">
        <v>5</v>
      </c>
      <c r="F7" s="94">
        <v>6</v>
      </c>
      <c r="G7" s="94">
        <v>7</v>
      </c>
      <c r="H7" s="94">
        <v>8</v>
      </c>
      <c r="I7" s="94">
        <v>9</v>
      </c>
      <c r="J7" s="107">
        <v>10</v>
      </c>
      <c r="K7" s="107">
        <v>11</v>
      </c>
    </row>
    <row r="8" ht="22.5" customHeight="true" spans="1:11">
      <c r="A8" s="109"/>
      <c r="B8" s="110"/>
      <c r="C8" s="110"/>
      <c r="D8" s="110"/>
      <c r="E8" s="110"/>
      <c r="F8" s="110"/>
      <c r="G8" s="110"/>
      <c r="H8" s="108"/>
      <c r="I8" s="108"/>
      <c r="J8" s="108"/>
      <c r="K8" s="117"/>
    </row>
    <row r="9" ht="22.5" customHeight="true" spans="1:11">
      <c r="A9" s="109"/>
      <c r="B9" s="110"/>
      <c r="C9" s="110"/>
      <c r="D9" s="110"/>
      <c r="E9" s="110"/>
      <c r="F9" s="110"/>
      <c r="G9" s="110"/>
      <c r="H9" s="108"/>
      <c r="I9" s="108"/>
      <c r="J9" s="108"/>
      <c r="K9" s="117"/>
    </row>
    <row r="10" ht="22.5" customHeight="true" spans="1:11">
      <c r="A10" s="111" t="s">
        <v>122</v>
      </c>
      <c r="B10" s="112"/>
      <c r="C10" s="112"/>
      <c r="D10" s="112"/>
      <c r="E10" s="112"/>
      <c r="F10" s="112"/>
      <c r="G10" s="116"/>
      <c r="H10" s="108"/>
      <c r="I10" s="108"/>
      <c r="J10" s="108"/>
      <c r="K10" s="11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G22"/>
  <sheetViews>
    <sheetView showZeros="0" topLeftCell="C1" workbookViewId="0">
      <selection activeCell="A1" sqref="A1"/>
    </sheetView>
  </sheetViews>
  <sheetFormatPr defaultColWidth="10.7083333333333" defaultRowHeight="14.25" customHeight="true" outlineLevelCol="6"/>
  <cols>
    <col min="1" max="1" width="34.2833333333333" customWidth="true"/>
    <col min="2" max="2" width="27" customWidth="true"/>
    <col min="3" max="3" width="36.85" customWidth="true"/>
    <col min="4" max="4" width="23.85" customWidth="true"/>
    <col min="5" max="7" width="27.85" customWidth="true"/>
  </cols>
  <sheetData>
    <row r="1" ht="18.75" customHeight="true" spans="4:7">
      <c r="D1" s="83"/>
      <c r="E1" s="100"/>
      <c r="F1" s="100"/>
      <c r="G1" s="101" t="s">
        <v>635</v>
      </c>
    </row>
    <row r="2" ht="36.75" customHeight="true" spans="1:7">
      <c r="A2" s="84" t="s">
        <v>636</v>
      </c>
      <c r="B2" s="85"/>
      <c r="C2" s="85"/>
      <c r="D2" s="85"/>
      <c r="E2" s="85"/>
      <c r="F2" s="85"/>
      <c r="G2" s="85"/>
    </row>
    <row r="3" ht="22.5" customHeight="true" spans="1:7">
      <c r="A3" s="86" t="str">
        <f>"单位名称："&amp;"迪庆藏族自治州司法局"</f>
        <v>单位名称：迪庆藏族自治州司法局</v>
      </c>
      <c r="B3" s="87"/>
      <c r="C3" s="87"/>
      <c r="D3" s="87"/>
      <c r="E3" s="102"/>
      <c r="F3" s="102"/>
      <c r="G3" s="103" t="s">
        <v>196</v>
      </c>
    </row>
    <row r="4" ht="21.75" customHeight="true" spans="1:7">
      <c r="A4" s="88" t="s">
        <v>296</v>
      </c>
      <c r="B4" s="88" t="s">
        <v>295</v>
      </c>
      <c r="C4" s="88" t="s">
        <v>207</v>
      </c>
      <c r="D4" s="89" t="s">
        <v>637</v>
      </c>
      <c r="E4" s="104" t="s">
        <v>61</v>
      </c>
      <c r="F4" s="105"/>
      <c r="G4" s="106"/>
    </row>
    <row r="5" ht="21.75" customHeight="true" spans="1:7">
      <c r="A5" s="90"/>
      <c r="B5" s="90"/>
      <c r="C5" s="90"/>
      <c r="D5" s="91"/>
      <c r="E5" s="88" t="s">
        <v>638</v>
      </c>
      <c r="F5" s="88" t="s">
        <v>639</v>
      </c>
      <c r="G5" s="89" t="s">
        <v>640</v>
      </c>
    </row>
    <row r="6" ht="40.5" customHeight="true" spans="1:7">
      <c r="A6" s="92"/>
      <c r="B6" s="92"/>
      <c r="C6" s="92"/>
      <c r="D6" s="93"/>
      <c r="E6" s="92" t="s">
        <v>60</v>
      </c>
      <c r="F6" s="92"/>
      <c r="G6" s="93"/>
    </row>
    <row r="7" ht="19.5" customHeight="true" spans="1:7">
      <c r="A7" s="94">
        <v>1</v>
      </c>
      <c r="B7" s="94">
        <v>2</v>
      </c>
      <c r="C7" s="94">
        <v>3</v>
      </c>
      <c r="D7" s="94">
        <v>4</v>
      </c>
      <c r="E7" s="94">
        <v>8</v>
      </c>
      <c r="F7" s="94">
        <v>9</v>
      </c>
      <c r="G7" s="107">
        <v>10</v>
      </c>
    </row>
    <row r="8" ht="22.5" customHeight="true" spans="1:7">
      <c r="A8" s="95" t="s">
        <v>73</v>
      </c>
      <c r="B8" s="96"/>
      <c r="C8" s="96"/>
      <c r="D8" s="95"/>
      <c r="E8" s="108">
        <v>1160000</v>
      </c>
      <c r="F8" s="108"/>
      <c r="G8" s="108"/>
    </row>
    <row r="9" ht="22.5" customHeight="true" spans="1:7">
      <c r="A9" s="95"/>
      <c r="B9" s="96" t="s">
        <v>641</v>
      </c>
      <c r="C9" s="96" t="s">
        <v>340</v>
      </c>
      <c r="D9" s="95" t="s">
        <v>642</v>
      </c>
      <c r="E9" s="108">
        <v>50000</v>
      </c>
      <c r="F9" s="108"/>
      <c r="G9" s="108"/>
    </row>
    <row r="10" ht="22.5" customHeight="true" spans="1:7">
      <c r="A10" s="59"/>
      <c r="B10" s="96" t="s">
        <v>641</v>
      </c>
      <c r="C10" s="96" t="s">
        <v>338</v>
      </c>
      <c r="D10" s="95" t="s">
        <v>642</v>
      </c>
      <c r="E10" s="108">
        <v>50000</v>
      </c>
      <c r="F10" s="108"/>
      <c r="G10" s="108"/>
    </row>
    <row r="11" ht="22.5" customHeight="true" spans="1:7">
      <c r="A11" s="59"/>
      <c r="B11" s="96" t="s">
        <v>641</v>
      </c>
      <c r="C11" s="96" t="s">
        <v>336</v>
      </c>
      <c r="D11" s="95" t="s">
        <v>642</v>
      </c>
      <c r="E11" s="108">
        <v>400000</v>
      </c>
      <c r="F11" s="108"/>
      <c r="G11" s="108"/>
    </row>
    <row r="12" ht="22.5" customHeight="true" spans="1:7">
      <c r="A12" s="59"/>
      <c r="B12" s="96" t="s">
        <v>641</v>
      </c>
      <c r="C12" s="96" t="s">
        <v>327</v>
      </c>
      <c r="D12" s="95" t="s">
        <v>642</v>
      </c>
      <c r="E12" s="108">
        <v>50000</v>
      </c>
      <c r="F12" s="108"/>
      <c r="G12" s="108"/>
    </row>
    <row r="13" ht="22.5" customHeight="true" spans="1:7">
      <c r="A13" s="59"/>
      <c r="B13" s="96" t="s">
        <v>641</v>
      </c>
      <c r="C13" s="96" t="s">
        <v>325</v>
      </c>
      <c r="D13" s="95" t="s">
        <v>642</v>
      </c>
      <c r="E13" s="108">
        <v>150000</v>
      </c>
      <c r="F13" s="108"/>
      <c r="G13" s="108"/>
    </row>
    <row r="14" ht="22.5" customHeight="true" spans="1:7">
      <c r="A14" s="59"/>
      <c r="B14" s="96" t="s">
        <v>641</v>
      </c>
      <c r="C14" s="96" t="s">
        <v>342</v>
      </c>
      <c r="D14" s="95" t="s">
        <v>642</v>
      </c>
      <c r="E14" s="108">
        <v>80000</v>
      </c>
      <c r="F14" s="108"/>
      <c r="G14" s="108"/>
    </row>
    <row r="15" ht="22.5" customHeight="true" spans="1:7">
      <c r="A15" s="59"/>
      <c r="B15" s="96" t="s">
        <v>641</v>
      </c>
      <c r="C15" s="96" t="s">
        <v>352</v>
      </c>
      <c r="D15" s="95" t="s">
        <v>642</v>
      </c>
      <c r="E15" s="108">
        <v>50000</v>
      </c>
      <c r="F15" s="108"/>
      <c r="G15" s="108"/>
    </row>
    <row r="16" ht="22.5" customHeight="true" spans="1:7">
      <c r="A16" s="59"/>
      <c r="B16" s="96" t="s">
        <v>641</v>
      </c>
      <c r="C16" s="96" t="s">
        <v>348</v>
      </c>
      <c r="D16" s="95" t="s">
        <v>642</v>
      </c>
      <c r="E16" s="108">
        <v>80000</v>
      </c>
      <c r="F16" s="108"/>
      <c r="G16" s="108"/>
    </row>
    <row r="17" ht="22.5" customHeight="true" spans="1:7">
      <c r="A17" s="59"/>
      <c r="B17" s="96" t="s">
        <v>641</v>
      </c>
      <c r="C17" s="96" t="s">
        <v>350</v>
      </c>
      <c r="D17" s="95" t="s">
        <v>642</v>
      </c>
      <c r="E17" s="108">
        <v>50000</v>
      </c>
      <c r="F17" s="108"/>
      <c r="G17" s="108"/>
    </row>
    <row r="18" ht="22.5" customHeight="true" spans="1:7">
      <c r="A18" s="59"/>
      <c r="B18" s="96" t="s">
        <v>641</v>
      </c>
      <c r="C18" s="96" t="s">
        <v>332</v>
      </c>
      <c r="D18" s="95" t="s">
        <v>642</v>
      </c>
      <c r="E18" s="108">
        <v>50000</v>
      </c>
      <c r="F18" s="108"/>
      <c r="G18" s="108"/>
    </row>
    <row r="19" ht="22.5" customHeight="true" spans="1:7">
      <c r="A19" s="59"/>
      <c r="B19" s="96" t="s">
        <v>641</v>
      </c>
      <c r="C19" s="96" t="s">
        <v>344</v>
      </c>
      <c r="D19" s="95" t="s">
        <v>642</v>
      </c>
      <c r="E19" s="108">
        <v>100000</v>
      </c>
      <c r="F19" s="108"/>
      <c r="G19" s="108"/>
    </row>
    <row r="20" ht="22.5" customHeight="true" spans="1:7">
      <c r="A20" s="59"/>
      <c r="B20" s="96" t="s">
        <v>641</v>
      </c>
      <c r="C20" s="96" t="s">
        <v>334</v>
      </c>
      <c r="D20" s="95" t="s">
        <v>642</v>
      </c>
      <c r="E20" s="108">
        <v>30000</v>
      </c>
      <c r="F20" s="108"/>
      <c r="G20" s="108"/>
    </row>
    <row r="21" ht="22.5" customHeight="true" spans="1:7">
      <c r="A21" s="59"/>
      <c r="B21" s="96" t="s">
        <v>643</v>
      </c>
      <c r="C21" s="96" t="s">
        <v>329</v>
      </c>
      <c r="D21" s="95" t="s">
        <v>642</v>
      </c>
      <c r="E21" s="108">
        <v>20000</v>
      </c>
      <c r="F21" s="108"/>
      <c r="G21" s="108"/>
    </row>
    <row r="22" ht="22.5" customHeight="true" spans="1:7">
      <c r="A22" s="97" t="s">
        <v>58</v>
      </c>
      <c r="B22" s="98" t="s">
        <v>622</v>
      </c>
      <c r="C22" s="98"/>
      <c r="D22" s="99"/>
      <c r="E22" s="108">
        <v>1160000</v>
      </c>
      <c r="F22" s="108"/>
      <c r="G22" s="108"/>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43"/>
  <sheetViews>
    <sheetView showZeros="0" workbookViewId="0">
      <selection activeCell="A1" sqref="A1:J1"/>
    </sheetView>
  </sheetViews>
  <sheetFormatPr defaultColWidth="10" defaultRowHeight="14.25" customHeight="true"/>
  <cols>
    <col min="1" max="1" width="21.1416666666667" customWidth="true"/>
    <col min="2" max="2" width="27.2833333333333" customWidth="true"/>
    <col min="3" max="3" width="25.575" customWidth="true"/>
    <col min="4" max="4" width="18.1416666666667" customWidth="true"/>
    <col min="5" max="5" width="36.85" customWidth="true"/>
    <col min="6" max="6" width="18" customWidth="true"/>
    <col min="7" max="7" width="19.1416666666667" customWidth="true"/>
    <col min="8" max="8" width="34.575" customWidth="true"/>
    <col min="9" max="9" width="35.7083333333333" customWidth="true"/>
    <col min="10" max="10" width="27.85" customWidth="true"/>
  </cols>
  <sheetData>
    <row r="1" customHeight="true" spans="1:10">
      <c r="A1" s="33" t="s">
        <v>644</v>
      </c>
      <c r="B1" s="34"/>
      <c r="C1" s="34"/>
      <c r="D1" s="34"/>
      <c r="E1" s="34"/>
      <c r="F1" s="34"/>
      <c r="G1" s="34"/>
      <c r="H1" s="34"/>
      <c r="I1" s="34"/>
      <c r="J1" s="74"/>
    </row>
    <row r="2" ht="81" customHeight="true" spans="1:10">
      <c r="A2" s="35" t="s">
        <v>645</v>
      </c>
      <c r="B2" s="34"/>
      <c r="C2" s="34"/>
      <c r="D2" s="34"/>
      <c r="E2" s="34"/>
      <c r="F2" s="34"/>
      <c r="G2" s="34"/>
      <c r="H2" s="34"/>
      <c r="I2" s="34"/>
      <c r="J2" s="74"/>
    </row>
    <row r="3" ht="30" customHeight="true" spans="1:10">
      <c r="A3" s="36" t="s">
        <v>646</v>
      </c>
      <c r="B3" s="37" t="str">
        <f>"迪庆藏族自治州司法局"</f>
        <v>迪庆藏族自治州司法局</v>
      </c>
      <c r="C3" s="38"/>
      <c r="D3" s="38"/>
      <c r="E3" s="38"/>
      <c r="F3" s="38"/>
      <c r="G3" s="38"/>
      <c r="H3" s="38"/>
      <c r="I3" s="38"/>
      <c r="J3" s="75"/>
    </row>
    <row r="4" ht="32.25" customHeight="true" spans="1:10">
      <c r="A4" s="39" t="s">
        <v>647</v>
      </c>
      <c r="B4" s="40"/>
      <c r="C4" s="40"/>
      <c r="D4" s="40"/>
      <c r="E4" s="40"/>
      <c r="F4" s="40"/>
      <c r="G4" s="40"/>
      <c r="H4" s="40"/>
      <c r="I4" s="76"/>
      <c r="J4" s="36" t="s">
        <v>648</v>
      </c>
    </row>
    <row r="5" ht="99.75" customHeight="true" spans="1:10">
      <c r="A5" s="41" t="s">
        <v>649</v>
      </c>
      <c r="B5" s="42" t="s">
        <v>650</v>
      </c>
      <c r="C5" s="43" t="s">
        <v>651</v>
      </c>
      <c r="D5" s="44"/>
      <c r="E5" s="44"/>
      <c r="F5" s="44"/>
      <c r="G5" s="44"/>
      <c r="H5" s="44"/>
      <c r="I5" s="58"/>
      <c r="J5" s="77" t="s">
        <v>652</v>
      </c>
    </row>
    <row r="6" ht="99.75" customHeight="true" spans="1:10">
      <c r="A6" s="45"/>
      <c r="B6" s="42" t="s">
        <v>653</v>
      </c>
      <c r="C6" s="43" t="s">
        <v>654</v>
      </c>
      <c r="D6" s="44"/>
      <c r="E6" s="44"/>
      <c r="F6" s="44"/>
      <c r="G6" s="44"/>
      <c r="H6" s="44"/>
      <c r="I6" s="58"/>
      <c r="J6" s="77" t="s">
        <v>655</v>
      </c>
    </row>
    <row r="7" ht="75" customHeight="true" spans="1:10">
      <c r="A7" s="42" t="s">
        <v>656</v>
      </c>
      <c r="B7" s="46" t="s">
        <v>657</v>
      </c>
      <c r="C7" s="47" t="s">
        <v>658</v>
      </c>
      <c r="D7" s="48"/>
      <c r="E7" s="48"/>
      <c r="F7" s="48"/>
      <c r="G7" s="48"/>
      <c r="H7" s="48"/>
      <c r="I7" s="78"/>
      <c r="J7" s="79" t="s">
        <v>659</v>
      </c>
    </row>
    <row r="8" ht="32.25" customHeight="true" spans="1:10">
      <c r="A8" s="49" t="s">
        <v>660</v>
      </c>
      <c r="B8" s="38"/>
      <c r="C8" s="38"/>
      <c r="D8" s="38"/>
      <c r="E8" s="38"/>
      <c r="F8" s="38"/>
      <c r="G8" s="38"/>
      <c r="H8" s="38"/>
      <c r="I8" s="38"/>
      <c r="J8" s="75"/>
    </row>
    <row r="9" ht="32.25" customHeight="true" spans="1:10">
      <c r="A9" s="50" t="s">
        <v>661</v>
      </c>
      <c r="B9" s="51"/>
      <c r="C9" s="52" t="s">
        <v>662</v>
      </c>
      <c r="D9" s="53"/>
      <c r="E9" s="68"/>
      <c r="F9" s="52" t="s">
        <v>663</v>
      </c>
      <c r="G9" s="68"/>
      <c r="H9" s="39" t="s">
        <v>664</v>
      </c>
      <c r="I9" s="40"/>
      <c r="J9" s="76"/>
    </row>
    <row r="10" ht="32.25" customHeight="true" spans="1:10">
      <c r="A10" s="54"/>
      <c r="B10" s="55"/>
      <c r="C10" s="56"/>
      <c r="D10" s="57"/>
      <c r="E10" s="69"/>
      <c r="F10" s="56"/>
      <c r="G10" s="69"/>
      <c r="H10" s="42" t="s">
        <v>665</v>
      </c>
      <c r="I10" s="42" t="s">
        <v>666</v>
      </c>
      <c r="J10" s="42" t="s">
        <v>667</v>
      </c>
    </row>
    <row r="11" ht="34.5" customHeight="true" spans="1:10">
      <c r="A11" s="43" t="s">
        <v>668</v>
      </c>
      <c r="B11" s="58"/>
      <c r="C11" s="43" t="s">
        <v>668</v>
      </c>
      <c r="D11" s="44"/>
      <c r="E11" s="58"/>
      <c r="F11" s="43" t="s">
        <v>350</v>
      </c>
      <c r="G11" s="58"/>
      <c r="H11" s="70">
        <v>50000</v>
      </c>
      <c r="I11" s="70">
        <v>50000</v>
      </c>
      <c r="J11" s="70"/>
    </row>
    <row r="12" ht="34.5" customHeight="true" spans="1:10">
      <c r="A12" s="43" t="s">
        <v>668</v>
      </c>
      <c r="B12" s="59"/>
      <c r="C12" s="43" t="s">
        <v>668</v>
      </c>
      <c r="D12" s="59"/>
      <c r="E12" s="59"/>
      <c r="F12" s="43" t="s">
        <v>340</v>
      </c>
      <c r="G12" s="59"/>
      <c r="H12" s="70">
        <v>50000</v>
      </c>
      <c r="I12" s="70">
        <v>50000</v>
      </c>
      <c r="J12" s="70"/>
    </row>
    <row r="13" ht="34.5" customHeight="true" spans="1:10">
      <c r="A13" s="43" t="s">
        <v>668</v>
      </c>
      <c r="B13" s="59"/>
      <c r="C13" s="43" t="s">
        <v>668</v>
      </c>
      <c r="D13" s="59"/>
      <c r="E13" s="59"/>
      <c r="F13" s="43" t="s">
        <v>344</v>
      </c>
      <c r="G13" s="59"/>
      <c r="H13" s="70">
        <v>100000</v>
      </c>
      <c r="I13" s="70">
        <v>100000</v>
      </c>
      <c r="J13" s="70"/>
    </row>
    <row r="14" ht="34.5" customHeight="true" spans="1:10">
      <c r="A14" s="43" t="s">
        <v>668</v>
      </c>
      <c r="B14" s="59"/>
      <c r="C14" s="43" t="s">
        <v>668</v>
      </c>
      <c r="D14" s="59"/>
      <c r="E14" s="59"/>
      <c r="F14" s="43" t="s">
        <v>325</v>
      </c>
      <c r="G14" s="59"/>
      <c r="H14" s="70">
        <v>150000</v>
      </c>
      <c r="I14" s="70">
        <v>150000</v>
      </c>
      <c r="J14" s="70"/>
    </row>
    <row r="15" ht="34.5" customHeight="true" spans="1:10">
      <c r="A15" s="43" t="s">
        <v>668</v>
      </c>
      <c r="B15" s="59"/>
      <c r="C15" s="43" t="s">
        <v>668</v>
      </c>
      <c r="D15" s="59"/>
      <c r="E15" s="59"/>
      <c r="F15" s="43" t="s">
        <v>352</v>
      </c>
      <c r="G15" s="59"/>
      <c r="H15" s="70">
        <v>50000</v>
      </c>
      <c r="I15" s="70">
        <v>50000</v>
      </c>
      <c r="J15" s="70"/>
    </row>
    <row r="16" ht="34.5" customHeight="true" spans="1:10">
      <c r="A16" s="43" t="s">
        <v>668</v>
      </c>
      <c r="B16" s="59"/>
      <c r="C16" s="43" t="s">
        <v>668</v>
      </c>
      <c r="D16" s="59"/>
      <c r="E16" s="59"/>
      <c r="F16" s="43" t="s">
        <v>332</v>
      </c>
      <c r="G16" s="59"/>
      <c r="H16" s="70">
        <v>50000</v>
      </c>
      <c r="I16" s="70">
        <v>50000</v>
      </c>
      <c r="J16" s="70"/>
    </row>
    <row r="17" ht="34.5" customHeight="true" spans="1:10">
      <c r="A17" s="43" t="s">
        <v>668</v>
      </c>
      <c r="B17" s="59"/>
      <c r="C17" s="43" t="s">
        <v>668</v>
      </c>
      <c r="D17" s="59"/>
      <c r="E17" s="59"/>
      <c r="F17" s="43" t="s">
        <v>329</v>
      </c>
      <c r="G17" s="59"/>
      <c r="H17" s="70">
        <v>20000</v>
      </c>
      <c r="I17" s="70">
        <v>20000</v>
      </c>
      <c r="J17" s="70"/>
    </row>
    <row r="18" ht="34.5" customHeight="true" spans="1:10">
      <c r="A18" s="43" t="s">
        <v>668</v>
      </c>
      <c r="B18" s="59"/>
      <c r="C18" s="43" t="s">
        <v>668</v>
      </c>
      <c r="D18" s="59"/>
      <c r="E18" s="59"/>
      <c r="F18" s="43" t="s">
        <v>348</v>
      </c>
      <c r="G18" s="59"/>
      <c r="H18" s="70">
        <v>80000</v>
      </c>
      <c r="I18" s="70">
        <v>80000</v>
      </c>
      <c r="J18" s="70"/>
    </row>
    <row r="19" ht="34.5" customHeight="true" spans="1:10">
      <c r="A19" s="43" t="s">
        <v>668</v>
      </c>
      <c r="B19" s="59"/>
      <c r="C19" s="43" t="s">
        <v>668</v>
      </c>
      <c r="D19" s="59"/>
      <c r="E19" s="59"/>
      <c r="F19" s="43" t="s">
        <v>342</v>
      </c>
      <c r="G19" s="59"/>
      <c r="H19" s="70">
        <v>80000</v>
      </c>
      <c r="I19" s="70">
        <v>80000</v>
      </c>
      <c r="J19" s="70"/>
    </row>
    <row r="20" ht="34.5" customHeight="true" spans="1:10">
      <c r="A20" s="43" t="s">
        <v>668</v>
      </c>
      <c r="B20" s="59"/>
      <c r="C20" s="43" t="s">
        <v>668</v>
      </c>
      <c r="D20" s="59"/>
      <c r="E20" s="59"/>
      <c r="F20" s="43" t="s">
        <v>336</v>
      </c>
      <c r="G20" s="59"/>
      <c r="H20" s="70">
        <v>400000</v>
      </c>
      <c r="I20" s="70">
        <v>400000</v>
      </c>
      <c r="J20" s="70"/>
    </row>
    <row r="21" ht="34.5" customHeight="true" spans="1:10">
      <c r="A21" s="43" t="s">
        <v>668</v>
      </c>
      <c r="B21" s="59"/>
      <c r="C21" s="43" t="s">
        <v>668</v>
      </c>
      <c r="D21" s="59"/>
      <c r="E21" s="59"/>
      <c r="F21" s="43" t="s">
        <v>327</v>
      </c>
      <c r="G21" s="59"/>
      <c r="H21" s="70">
        <v>50000</v>
      </c>
      <c r="I21" s="70">
        <v>50000</v>
      </c>
      <c r="J21" s="70"/>
    </row>
    <row r="22" ht="34.5" customHeight="true" spans="1:10">
      <c r="A22" s="43" t="s">
        <v>668</v>
      </c>
      <c r="B22" s="59"/>
      <c r="C22" s="43" t="s">
        <v>668</v>
      </c>
      <c r="D22" s="59"/>
      <c r="E22" s="59"/>
      <c r="F22" s="43" t="s">
        <v>334</v>
      </c>
      <c r="G22" s="59"/>
      <c r="H22" s="70">
        <v>30000</v>
      </c>
      <c r="I22" s="70">
        <v>30000</v>
      </c>
      <c r="J22" s="70"/>
    </row>
    <row r="23" ht="34.5" customHeight="true" spans="1:10">
      <c r="A23" s="43" t="s">
        <v>668</v>
      </c>
      <c r="B23" s="59"/>
      <c r="C23" s="43" t="s">
        <v>668</v>
      </c>
      <c r="D23" s="59"/>
      <c r="E23" s="59"/>
      <c r="F23" s="43" t="s">
        <v>338</v>
      </c>
      <c r="G23" s="59"/>
      <c r="H23" s="70">
        <v>50000</v>
      </c>
      <c r="I23" s="70">
        <v>50000</v>
      </c>
      <c r="J23" s="70"/>
    </row>
    <row r="24" ht="32.25" customHeight="true" spans="1:10">
      <c r="A24" s="60" t="s">
        <v>669</v>
      </c>
      <c r="B24" s="61"/>
      <c r="C24" s="61"/>
      <c r="D24" s="61"/>
      <c r="E24" s="61"/>
      <c r="F24" s="61"/>
      <c r="G24" s="61"/>
      <c r="H24" s="61"/>
      <c r="I24" s="61"/>
      <c r="J24" s="80"/>
    </row>
    <row r="25" ht="32.25" customHeight="true" spans="1:10">
      <c r="A25" s="62" t="s">
        <v>670</v>
      </c>
      <c r="B25" s="63"/>
      <c r="C25" s="63"/>
      <c r="D25" s="63"/>
      <c r="E25" s="63"/>
      <c r="F25" s="63"/>
      <c r="G25" s="71"/>
      <c r="H25" s="72" t="s">
        <v>671</v>
      </c>
      <c r="I25" s="81" t="s">
        <v>365</v>
      </c>
      <c r="J25" s="72" t="s">
        <v>672</v>
      </c>
    </row>
    <row r="26" ht="36" customHeight="true" spans="1:10">
      <c r="A26" s="64" t="s">
        <v>358</v>
      </c>
      <c r="B26" s="64" t="s">
        <v>673</v>
      </c>
      <c r="C26" s="65" t="s">
        <v>360</v>
      </c>
      <c r="D26" s="65" t="s">
        <v>361</v>
      </c>
      <c r="E26" s="65" t="s">
        <v>362</v>
      </c>
      <c r="F26" s="65" t="s">
        <v>363</v>
      </c>
      <c r="G26" s="65" t="s">
        <v>364</v>
      </c>
      <c r="H26" s="45"/>
      <c r="I26" s="45"/>
      <c r="J26" s="45"/>
    </row>
    <row r="27" ht="32.25" customHeight="true" spans="1:10">
      <c r="A27" s="66" t="s">
        <v>367</v>
      </c>
      <c r="B27" s="66"/>
      <c r="C27" s="67"/>
      <c r="D27" s="66"/>
      <c r="E27" s="66"/>
      <c r="F27" s="66"/>
      <c r="G27" s="66"/>
      <c r="H27" s="73"/>
      <c r="I27" s="82"/>
      <c r="J27" s="73"/>
    </row>
    <row r="28" ht="32.25" customHeight="true" spans="1:10">
      <c r="A28" s="66"/>
      <c r="B28" s="66" t="s">
        <v>368</v>
      </c>
      <c r="C28" s="67"/>
      <c r="D28" s="66"/>
      <c r="E28" s="66"/>
      <c r="F28" s="66"/>
      <c r="G28" s="66"/>
      <c r="H28" s="73"/>
      <c r="I28" s="82"/>
      <c r="J28" s="73"/>
    </row>
    <row r="29" ht="32.25" customHeight="true" spans="1:10">
      <c r="A29" s="66"/>
      <c r="B29" s="66"/>
      <c r="C29" s="67" t="s">
        <v>495</v>
      </c>
      <c r="D29" s="66" t="s">
        <v>376</v>
      </c>
      <c r="E29" s="66" t="s">
        <v>460</v>
      </c>
      <c r="F29" s="66" t="s">
        <v>453</v>
      </c>
      <c r="G29" s="66" t="s">
        <v>373</v>
      </c>
      <c r="H29" s="73" t="s">
        <v>674</v>
      </c>
      <c r="I29" s="82" t="s">
        <v>675</v>
      </c>
      <c r="J29" s="73" t="s">
        <v>676</v>
      </c>
    </row>
    <row r="30" ht="32.25" customHeight="true" spans="1:10">
      <c r="A30" s="66"/>
      <c r="B30" s="66"/>
      <c r="C30" s="67" t="s">
        <v>677</v>
      </c>
      <c r="D30" s="66" t="s">
        <v>376</v>
      </c>
      <c r="E30" s="66" t="s">
        <v>678</v>
      </c>
      <c r="F30" s="66" t="s">
        <v>425</v>
      </c>
      <c r="G30" s="66" t="s">
        <v>373</v>
      </c>
      <c r="H30" s="73" t="s">
        <v>679</v>
      </c>
      <c r="I30" s="82" t="s">
        <v>680</v>
      </c>
      <c r="J30" s="73" t="s">
        <v>681</v>
      </c>
    </row>
    <row r="31" ht="32.25" customHeight="true" spans="1:10">
      <c r="A31" s="66"/>
      <c r="B31" s="66"/>
      <c r="C31" s="67" t="s">
        <v>682</v>
      </c>
      <c r="D31" s="66" t="s">
        <v>376</v>
      </c>
      <c r="E31" s="66" t="s">
        <v>377</v>
      </c>
      <c r="F31" s="66" t="s">
        <v>453</v>
      </c>
      <c r="G31" s="66" t="s">
        <v>373</v>
      </c>
      <c r="H31" s="73" t="s">
        <v>683</v>
      </c>
      <c r="I31" s="82" t="s">
        <v>684</v>
      </c>
      <c r="J31" s="73" t="s">
        <v>685</v>
      </c>
    </row>
    <row r="32" ht="32.25" customHeight="true" spans="1:10">
      <c r="A32" s="66"/>
      <c r="B32" s="66" t="s">
        <v>380</v>
      </c>
      <c r="C32" s="67"/>
      <c r="D32" s="66"/>
      <c r="E32" s="66"/>
      <c r="F32" s="66"/>
      <c r="G32" s="66"/>
      <c r="H32" s="73"/>
      <c r="I32" s="82"/>
      <c r="J32" s="73"/>
    </row>
    <row r="33" ht="32.25" customHeight="true" spans="1:10">
      <c r="A33" s="66"/>
      <c r="B33" s="66"/>
      <c r="C33" s="67" t="s">
        <v>413</v>
      </c>
      <c r="D33" s="66" t="s">
        <v>376</v>
      </c>
      <c r="E33" s="66" t="s">
        <v>407</v>
      </c>
      <c r="F33" s="66" t="s">
        <v>383</v>
      </c>
      <c r="G33" s="66" t="s">
        <v>373</v>
      </c>
      <c r="H33" s="73" t="s">
        <v>686</v>
      </c>
      <c r="I33" s="82" t="s">
        <v>687</v>
      </c>
      <c r="J33" s="73" t="s">
        <v>688</v>
      </c>
    </row>
    <row r="34" ht="32.25" customHeight="true" spans="1:10">
      <c r="A34" s="66"/>
      <c r="B34" s="66"/>
      <c r="C34" s="67" t="s">
        <v>689</v>
      </c>
      <c r="D34" s="66" t="s">
        <v>376</v>
      </c>
      <c r="E34" s="66" t="s">
        <v>407</v>
      </c>
      <c r="F34" s="66" t="s">
        <v>383</v>
      </c>
      <c r="G34" s="66" t="s">
        <v>373</v>
      </c>
      <c r="H34" s="73" t="s">
        <v>690</v>
      </c>
      <c r="I34" s="82" t="s">
        <v>691</v>
      </c>
      <c r="J34" s="73" t="s">
        <v>692</v>
      </c>
    </row>
    <row r="35" ht="32.25" customHeight="true" spans="1:10">
      <c r="A35" s="66" t="s">
        <v>386</v>
      </c>
      <c r="B35" s="66"/>
      <c r="C35" s="67"/>
      <c r="D35" s="66"/>
      <c r="E35" s="66"/>
      <c r="F35" s="66"/>
      <c r="G35" s="66"/>
      <c r="H35" s="73"/>
      <c r="I35" s="82"/>
      <c r="J35" s="73"/>
    </row>
    <row r="36" ht="32.25" customHeight="true" spans="1:10">
      <c r="A36" s="66"/>
      <c r="B36" s="66" t="s">
        <v>403</v>
      </c>
      <c r="C36" s="67"/>
      <c r="D36" s="66"/>
      <c r="E36" s="66"/>
      <c r="F36" s="66"/>
      <c r="G36" s="66"/>
      <c r="H36" s="73"/>
      <c r="I36" s="82"/>
      <c r="J36" s="73"/>
    </row>
    <row r="37" ht="32.25" customHeight="true" spans="1:10">
      <c r="A37" s="66"/>
      <c r="B37" s="66"/>
      <c r="C37" s="67" t="s">
        <v>693</v>
      </c>
      <c r="D37" s="66" t="s">
        <v>376</v>
      </c>
      <c r="E37" s="66" t="s">
        <v>460</v>
      </c>
      <c r="F37" s="66" t="s">
        <v>383</v>
      </c>
      <c r="G37" s="66" t="s">
        <v>373</v>
      </c>
      <c r="H37" s="73" t="s">
        <v>694</v>
      </c>
      <c r="I37" s="82" t="s">
        <v>503</v>
      </c>
      <c r="J37" s="73" t="s">
        <v>676</v>
      </c>
    </row>
    <row r="38" ht="32.25" customHeight="true" spans="1:10">
      <c r="A38" s="66"/>
      <c r="B38" s="66"/>
      <c r="C38" s="67" t="s">
        <v>527</v>
      </c>
      <c r="D38" s="66" t="s">
        <v>505</v>
      </c>
      <c r="E38" s="66" t="s">
        <v>168</v>
      </c>
      <c r="F38" s="66" t="s">
        <v>383</v>
      </c>
      <c r="G38" s="66" t="s">
        <v>373</v>
      </c>
      <c r="H38" s="73" t="s">
        <v>695</v>
      </c>
      <c r="I38" s="82" t="s">
        <v>696</v>
      </c>
      <c r="J38" s="73" t="s">
        <v>692</v>
      </c>
    </row>
    <row r="39" ht="32.25" customHeight="true" spans="1:10">
      <c r="A39" s="66"/>
      <c r="B39" s="66"/>
      <c r="C39" s="67" t="s">
        <v>529</v>
      </c>
      <c r="D39" s="66" t="s">
        <v>505</v>
      </c>
      <c r="E39" s="66" t="s">
        <v>168</v>
      </c>
      <c r="F39" s="66" t="s">
        <v>383</v>
      </c>
      <c r="G39" s="66" t="s">
        <v>373</v>
      </c>
      <c r="H39" s="73" t="s">
        <v>695</v>
      </c>
      <c r="I39" s="82" t="s">
        <v>697</v>
      </c>
      <c r="J39" s="73" t="s">
        <v>692</v>
      </c>
    </row>
    <row r="40" ht="32.25" customHeight="true" spans="1:10">
      <c r="A40" s="66" t="s">
        <v>391</v>
      </c>
      <c r="B40" s="66"/>
      <c r="C40" s="67"/>
      <c r="D40" s="66"/>
      <c r="E40" s="66"/>
      <c r="F40" s="66"/>
      <c r="G40" s="66"/>
      <c r="H40" s="73"/>
      <c r="I40" s="82"/>
      <c r="J40" s="73"/>
    </row>
    <row r="41" ht="32.25" customHeight="true" spans="1:10">
      <c r="A41" s="66"/>
      <c r="B41" s="66" t="s">
        <v>392</v>
      </c>
      <c r="C41" s="67"/>
      <c r="D41" s="66"/>
      <c r="E41" s="66"/>
      <c r="F41" s="66"/>
      <c r="G41" s="66"/>
      <c r="H41" s="73"/>
      <c r="I41" s="82"/>
      <c r="J41" s="73"/>
    </row>
    <row r="42" ht="32.25" customHeight="true" spans="1:10">
      <c r="A42" s="66"/>
      <c r="B42" s="66"/>
      <c r="C42" s="67" t="s">
        <v>698</v>
      </c>
      <c r="D42" s="66" t="s">
        <v>376</v>
      </c>
      <c r="E42" s="66" t="s">
        <v>418</v>
      </c>
      <c r="F42" s="66" t="s">
        <v>383</v>
      </c>
      <c r="G42" s="66" t="s">
        <v>373</v>
      </c>
      <c r="H42" s="73" t="s">
        <v>699</v>
      </c>
      <c r="I42" s="82" t="s">
        <v>700</v>
      </c>
      <c r="J42" s="73" t="s">
        <v>676</v>
      </c>
    </row>
    <row r="43" ht="32.25" customHeight="true" spans="1:10">
      <c r="A43" s="66"/>
      <c r="B43" s="66"/>
      <c r="C43" s="67" t="s">
        <v>701</v>
      </c>
      <c r="D43" s="66" t="s">
        <v>376</v>
      </c>
      <c r="E43" s="66" t="s">
        <v>394</v>
      </c>
      <c r="F43" s="66" t="s">
        <v>383</v>
      </c>
      <c r="G43" s="66" t="s">
        <v>373</v>
      </c>
      <c r="H43" s="73" t="s">
        <v>702</v>
      </c>
      <c r="I43" s="82" t="s">
        <v>703</v>
      </c>
      <c r="J43" s="73" t="s">
        <v>681</v>
      </c>
    </row>
  </sheetData>
  <mergeCells count="63">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J24"/>
    <mergeCell ref="A25:G25"/>
    <mergeCell ref="A5:A6"/>
    <mergeCell ref="H25:H26"/>
    <mergeCell ref="I25:I26"/>
    <mergeCell ref="J25:J26"/>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O9"/>
  <sheetViews>
    <sheetView showZeros="0" workbookViewId="0">
      <selection activeCell="A1" sqref="A1 A1 A1 A1 A1 A1 A1 A1 A1 A1 A1 A1 A1 A1 A1"/>
    </sheetView>
  </sheetViews>
  <sheetFormatPr defaultColWidth="10.575" defaultRowHeight="13.5" customHeight="true"/>
  <cols>
    <col min="1" max="1" width="41" customWidth="true"/>
    <col min="2" max="2" width="15.1416666666667" customWidth="true"/>
    <col min="3" max="3" width="15" customWidth="true"/>
    <col min="4" max="4" width="21.575" customWidth="true"/>
    <col min="5" max="5" width="12" customWidth="true"/>
    <col min="6" max="6" width="11.85" customWidth="true"/>
    <col min="7" max="7" width="12.85" customWidth="true"/>
    <col min="8" max="8" width="11.9833333333333" customWidth="true"/>
    <col min="9" max="12" width="12.7083333333333" customWidth="true"/>
    <col min="14" max="15" width="12.7083333333333" customWidth="true"/>
  </cols>
  <sheetData>
    <row r="1" ht="14.25" customHeight="true" spans="1:15">
      <c r="A1" s="7"/>
      <c r="B1" s="7"/>
      <c r="C1" s="7"/>
      <c r="D1" s="7"/>
      <c r="E1" s="7"/>
      <c r="F1" s="7"/>
      <c r="G1" s="7"/>
      <c r="H1" s="7"/>
      <c r="I1" s="7"/>
      <c r="J1" s="7"/>
      <c r="K1" s="7"/>
      <c r="L1" s="7"/>
      <c r="M1" s="7"/>
      <c r="N1" s="7"/>
      <c r="O1" s="31" t="s">
        <v>704</v>
      </c>
    </row>
    <row r="2" ht="47.25" customHeight="true" spans="1:15">
      <c r="A2" s="8" t="s">
        <v>705</v>
      </c>
      <c r="B2" s="7"/>
      <c r="C2" s="7"/>
      <c r="D2" s="7"/>
      <c r="E2" s="7"/>
      <c r="F2" s="7"/>
      <c r="G2" s="7"/>
      <c r="H2" s="7"/>
      <c r="I2" s="7"/>
      <c r="J2" s="7"/>
      <c r="K2" s="7"/>
      <c r="L2" s="7"/>
      <c r="M2" s="7"/>
      <c r="N2" s="7"/>
      <c r="O2" s="7"/>
    </row>
    <row r="3" ht="15" customHeight="true" spans="1:15">
      <c r="A3" s="7"/>
      <c r="B3" s="7"/>
      <c r="C3" s="7"/>
      <c r="D3" s="7"/>
      <c r="E3" s="7"/>
      <c r="F3" s="7"/>
      <c r="G3" s="7"/>
      <c r="H3" s="7"/>
      <c r="I3" s="7"/>
      <c r="J3" s="7"/>
      <c r="K3" s="7"/>
      <c r="L3" s="7"/>
      <c r="M3" s="7"/>
      <c r="N3" s="7"/>
      <c r="O3" s="32" t="s">
        <v>706</v>
      </c>
    </row>
    <row r="4" ht="23.25" customHeight="true" spans="1:15">
      <c r="A4" s="9" t="s">
        <v>205</v>
      </c>
      <c r="B4" s="9" t="s">
        <v>707</v>
      </c>
      <c r="C4" s="9" t="s">
        <v>708</v>
      </c>
      <c r="D4" s="9" t="s">
        <v>709</v>
      </c>
      <c r="E4" s="19" t="s">
        <v>710</v>
      </c>
      <c r="F4" s="20"/>
      <c r="G4" s="20"/>
      <c r="H4" s="21" t="s">
        <v>711</v>
      </c>
      <c r="I4" s="19" t="s">
        <v>712</v>
      </c>
      <c r="J4" s="20"/>
      <c r="K4" s="20"/>
      <c r="L4" s="21"/>
      <c r="M4" s="9" t="s">
        <v>713</v>
      </c>
      <c r="N4" s="19" t="s">
        <v>714</v>
      </c>
      <c r="O4" s="21"/>
    </row>
    <row r="5" ht="23.25" customHeight="true" spans="1:15">
      <c r="A5" s="10"/>
      <c r="B5" s="10"/>
      <c r="C5" s="10"/>
      <c r="D5" s="10"/>
      <c r="E5" s="22" t="s">
        <v>715</v>
      </c>
      <c r="F5" s="23"/>
      <c r="G5" s="24"/>
      <c r="H5" s="25" t="s">
        <v>716</v>
      </c>
      <c r="I5" s="9" t="s">
        <v>58</v>
      </c>
      <c r="J5" s="9" t="s">
        <v>717</v>
      </c>
      <c r="K5" s="19" t="s">
        <v>718</v>
      </c>
      <c r="L5" s="21"/>
      <c r="M5" s="10"/>
      <c r="N5" s="10" t="s">
        <v>719</v>
      </c>
      <c r="O5" s="10" t="s">
        <v>720</v>
      </c>
    </row>
    <row r="6" ht="23.25" customHeight="true" spans="1:15">
      <c r="A6" s="11"/>
      <c r="B6" s="11"/>
      <c r="C6" s="11"/>
      <c r="D6" s="11"/>
      <c r="E6" s="11" t="s">
        <v>60</v>
      </c>
      <c r="F6" s="11" t="s">
        <v>721</v>
      </c>
      <c r="G6" s="11" t="s">
        <v>722</v>
      </c>
      <c r="H6" s="26" t="s">
        <v>723</v>
      </c>
      <c r="I6" s="11" t="s">
        <v>58</v>
      </c>
      <c r="J6" s="11" t="s">
        <v>717</v>
      </c>
      <c r="K6" s="28" t="s">
        <v>718</v>
      </c>
      <c r="L6" s="28" t="s">
        <v>724</v>
      </c>
      <c r="M6" s="11"/>
      <c r="N6" s="11" t="s">
        <v>719</v>
      </c>
      <c r="O6" s="11" t="s">
        <v>720</v>
      </c>
    </row>
    <row r="7" ht="17.25" customHeight="true" spans="1:15">
      <c r="A7" s="12" t="s">
        <v>725</v>
      </c>
      <c r="B7" s="13" t="s">
        <v>725</v>
      </c>
      <c r="C7" s="14" t="s">
        <v>725</v>
      </c>
      <c r="D7" s="14">
        <v>1</v>
      </c>
      <c r="E7" s="27">
        <v>2</v>
      </c>
      <c r="F7" s="27">
        <v>3</v>
      </c>
      <c r="G7" s="27">
        <v>4</v>
      </c>
      <c r="H7" s="27">
        <v>5</v>
      </c>
      <c r="I7" s="13">
        <v>6</v>
      </c>
      <c r="J7" s="13">
        <v>7</v>
      </c>
      <c r="K7" s="13">
        <v>8</v>
      </c>
      <c r="L7" s="13">
        <v>9</v>
      </c>
      <c r="M7" s="27">
        <v>10</v>
      </c>
      <c r="N7" s="27">
        <v>11</v>
      </c>
      <c r="O7" s="27">
        <v>12</v>
      </c>
    </row>
    <row r="8" ht="22.5" customHeight="true" spans="1:15">
      <c r="A8" s="12" t="s">
        <v>58</v>
      </c>
      <c r="B8" s="12"/>
      <c r="C8" s="12"/>
      <c r="D8" s="15">
        <v>46</v>
      </c>
      <c r="E8" s="15">
        <v>43</v>
      </c>
      <c r="F8" s="15">
        <v>35</v>
      </c>
      <c r="G8" s="15">
        <v>8</v>
      </c>
      <c r="H8" s="5"/>
      <c r="I8" s="29">
        <v>28</v>
      </c>
      <c r="J8" s="29"/>
      <c r="K8" s="29">
        <v>21</v>
      </c>
      <c r="L8" s="29">
        <v>7</v>
      </c>
      <c r="M8" s="27"/>
      <c r="N8" s="15">
        <v>3</v>
      </c>
      <c r="O8" s="15">
        <v>3</v>
      </c>
    </row>
    <row r="9" ht="22.5" customHeight="true" spans="1:15">
      <c r="A9" s="16" t="s">
        <v>73</v>
      </c>
      <c r="B9" s="17" t="s">
        <v>726</v>
      </c>
      <c r="C9" s="17" t="s">
        <v>727</v>
      </c>
      <c r="D9" s="18">
        <v>46</v>
      </c>
      <c r="E9" s="18">
        <v>43</v>
      </c>
      <c r="F9" s="18">
        <v>35</v>
      </c>
      <c r="G9" s="18">
        <v>8</v>
      </c>
      <c r="H9" s="27"/>
      <c r="I9" s="30">
        <v>28</v>
      </c>
      <c r="J9" s="30"/>
      <c r="K9" s="30">
        <v>21</v>
      </c>
      <c r="L9" s="30">
        <v>7</v>
      </c>
      <c r="M9" s="27"/>
      <c r="N9" s="18">
        <v>3</v>
      </c>
      <c r="O9" s="18">
        <v>3</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S9"/>
  <sheetViews>
    <sheetView showZeros="0" topLeftCell="B1" workbookViewId="0">
      <selection activeCell="A1" sqref="A1"/>
    </sheetView>
  </sheetViews>
  <sheetFormatPr defaultColWidth="10.7083333333333" defaultRowHeight="14.25" customHeight="true"/>
  <cols>
    <col min="1" max="1" width="24.7083333333333" customWidth="true"/>
    <col min="2" max="2" width="41.1416666666667" customWidth="true"/>
    <col min="3" max="8" width="23.85" customWidth="true"/>
    <col min="9" max="11" width="24" customWidth="true"/>
    <col min="12" max="12" width="23.85" customWidth="true"/>
    <col min="13" max="13" width="24" customWidth="true"/>
    <col min="14" max="19" width="23.85" customWidth="true"/>
  </cols>
  <sheetData>
    <row r="1" ht="19.5" customHeight="true" spans="10:19">
      <c r="J1" s="281"/>
      <c r="O1" s="156"/>
      <c r="P1" s="156"/>
      <c r="Q1" s="156"/>
      <c r="R1" s="156"/>
      <c r="S1" s="138" t="s">
        <v>54</v>
      </c>
    </row>
    <row r="2" ht="57.75" customHeight="true" spans="1:19">
      <c r="A2" s="231" t="s">
        <v>55</v>
      </c>
      <c r="B2" s="287"/>
      <c r="C2" s="287"/>
      <c r="D2" s="287"/>
      <c r="E2" s="287"/>
      <c r="F2" s="287"/>
      <c r="G2" s="287"/>
      <c r="H2" s="287"/>
      <c r="I2" s="287"/>
      <c r="J2" s="287"/>
      <c r="K2" s="287"/>
      <c r="L2" s="287"/>
      <c r="M2" s="287"/>
      <c r="N2" s="287"/>
      <c r="O2" s="306"/>
      <c r="P2" s="306"/>
      <c r="Q2" s="306"/>
      <c r="R2" s="306"/>
      <c r="S2" s="306"/>
    </row>
    <row r="3" ht="21" customHeight="true" spans="1:19">
      <c r="A3" s="119" t="str">
        <f>"单位名称："&amp;"迪庆藏族自治州司法局"</f>
        <v>单位名称：迪庆藏族自治州司法局</v>
      </c>
      <c r="B3" s="102"/>
      <c r="C3" s="102"/>
      <c r="D3" s="102"/>
      <c r="E3" s="102"/>
      <c r="F3" s="102"/>
      <c r="G3" s="102"/>
      <c r="H3" s="102"/>
      <c r="I3" s="102"/>
      <c r="J3" s="158"/>
      <c r="K3" s="102"/>
      <c r="L3" s="102"/>
      <c r="M3" s="102"/>
      <c r="N3" s="102"/>
      <c r="O3" s="158"/>
      <c r="P3" s="158"/>
      <c r="Q3" s="158"/>
      <c r="R3" s="158"/>
      <c r="S3" s="174" t="s">
        <v>2</v>
      </c>
    </row>
    <row r="4" ht="18.75" customHeight="true" spans="1:19">
      <c r="A4" s="288" t="s">
        <v>56</v>
      </c>
      <c r="B4" s="289" t="s">
        <v>57</v>
      </c>
      <c r="C4" s="289" t="s">
        <v>58</v>
      </c>
      <c r="D4" s="290" t="s">
        <v>59</v>
      </c>
      <c r="E4" s="303"/>
      <c r="F4" s="303"/>
      <c r="G4" s="303"/>
      <c r="H4" s="303"/>
      <c r="I4" s="303"/>
      <c r="J4" s="304"/>
      <c r="K4" s="303"/>
      <c r="L4" s="303"/>
      <c r="M4" s="303"/>
      <c r="N4" s="285"/>
      <c r="O4" s="290" t="s">
        <v>47</v>
      </c>
      <c r="P4" s="290"/>
      <c r="Q4" s="290"/>
      <c r="R4" s="290"/>
      <c r="S4" s="308"/>
    </row>
    <row r="5" ht="19.5" customHeight="true" spans="1:19">
      <c r="A5" s="291"/>
      <c r="B5" s="292"/>
      <c r="C5" s="292"/>
      <c r="D5" s="293" t="s">
        <v>60</v>
      </c>
      <c r="E5" s="293" t="s">
        <v>61</v>
      </c>
      <c r="F5" s="293" t="s">
        <v>62</v>
      </c>
      <c r="G5" s="293" t="s">
        <v>63</v>
      </c>
      <c r="H5" s="293" t="s">
        <v>64</v>
      </c>
      <c r="I5" s="305" t="s">
        <v>65</v>
      </c>
      <c r="J5" s="305"/>
      <c r="K5" s="305"/>
      <c r="L5" s="305"/>
      <c r="M5" s="305"/>
      <c r="N5" s="296"/>
      <c r="O5" s="293" t="s">
        <v>60</v>
      </c>
      <c r="P5" s="293" t="s">
        <v>61</v>
      </c>
      <c r="Q5" s="293" t="s">
        <v>62</v>
      </c>
      <c r="R5" s="293" t="s">
        <v>63</v>
      </c>
      <c r="S5" s="293" t="s">
        <v>66</v>
      </c>
    </row>
    <row r="6" ht="28.5" customHeight="true" spans="1:19">
      <c r="A6" s="294"/>
      <c r="B6" s="295"/>
      <c r="C6" s="295"/>
      <c r="D6" s="296"/>
      <c r="E6" s="296"/>
      <c r="F6" s="296"/>
      <c r="G6" s="296"/>
      <c r="H6" s="296"/>
      <c r="I6" s="295" t="s">
        <v>60</v>
      </c>
      <c r="J6" s="295" t="s">
        <v>67</v>
      </c>
      <c r="K6" s="295" t="s">
        <v>68</v>
      </c>
      <c r="L6" s="295" t="s">
        <v>69</v>
      </c>
      <c r="M6" s="295" t="s">
        <v>70</v>
      </c>
      <c r="N6" s="295" t="s">
        <v>71</v>
      </c>
      <c r="O6" s="307"/>
      <c r="P6" s="307"/>
      <c r="Q6" s="307"/>
      <c r="R6" s="307"/>
      <c r="S6" s="296"/>
    </row>
    <row r="7" ht="20.25" customHeight="true" spans="1:19">
      <c r="A7" s="297">
        <v>1</v>
      </c>
      <c r="B7" s="297">
        <v>2</v>
      </c>
      <c r="C7" s="297">
        <v>3</v>
      </c>
      <c r="D7" s="297">
        <v>4</v>
      </c>
      <c r="E7" s="297">
        <v>5</v>
      </c>
      <c r="F7" s="297">
        <v>6</v>
      </c>
      <c r="G7" s="297">
        <v>7</v>
      </c>
      <c r="H7" s="297">
        <v>8</v>
      </c>
      <c r="I7" s="297">
        <v>9</v>
      </c>
      <c r="J7" s="297">
        <v>10</v>
      </c>
      <c r="K7" s="297">
        <v>11</v>
      </c>
      <c r="L7" s="297">
        <v>12</v>
      </c>
      <c r="M7" s="297">
        <v>13</v>
      </c>
      <c r="N7" s="297">
        <v>14</v>
      </c>
      <c r="O7" s="297">
        <v>15</v>
      </c>
      <c r="P7" s="297">
        <v>16</v>
      </c>
      <c r="Q7" s="297">
        <v>17</v>
      </c>
      <c r="R7" s="297">
        <v>18</v>
      </c>
      <c r="S7" s="297">
        <v>19</v>
      </c>
    </row>
    <row r="8" ht="22.5" customHeight="true" spans="1:19">
      <c r="A8" s="298" t="s">
        <v>72</v>
      </c>
      <c r="B8" s="299" t="s">
        <v>73</v>
      </c>
      <c r="C8" s="300">
        <v>19135269.6</v>
      </c>
      <c r="D8" s="300">
        <v>17092963.08</v>
      </c>
      <c r="E8" s="302">
        <v>17092963.08</v>
      </c>
      <c r="F8" s="302"/>
      <c r="G8" s="302"/>
      <c r="H8" s="302"/>
      <c r="I8" s="302"/>
      <c r="J8" s="302"/>
      <c r="K8" s="302"/>
      <c r="L8" s="302"/>
      <c r="M8" s="302"/>
      <c r="N8" s="302"/>
      <c r="O8" s="226">
        <v>2042306.52</v>
      </c>
      <c r="P8" s="226">
        <v>1942306.52</v>
      </c>
      <c r="Q8" s="226">
        <v>100000</v>
      </c>
      <c r="R8" s="226"/>
      <c r="S8" s="226"/>
    </row>
    <row r="9" ht="22.5" customHeight="true" spans="1:19">
      <c r="A9" s="45" t="s">
        <v>58</v>
      </c>
      <c r="B9" s="301"/>
      <c r="C9" s="302">
        <v>19135269.6</v>
      </c>
      <c r="D9" s="302">
        <v>17092963.08</v>
      </c>
      <c r="E9" s="302">
        <v>17092963.08</v>
      </c>
      <c r="F9" s="302"/>
      <c r="G9" s="302"/>
      <c r="H9" s="302"/>
      <c r="I9" s="302"/>
      <c r="J9" s="302"/>
      <c r="K9" s="302"/>
      <c r="L9" s="302"/>
      <c r="M9" s="302"/>
      <c r="N9" s="302"/>
      <c r="O9" s="226">
        <v>2042306.52</v>
      </c>
      <c r="P9" s="226">
        <v>1942306.52</v>
      </c>
      <c r="Q9" s="226">
        <v>100000</v>
      </c>
      <c r="R9" s="226"/>
      <c r="S9" s="226"/>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C3"/>
  <sheetViews>
    <sheetView showZeros="0" workbookViewId="0">
      <selection activeCell="A1" sqref="A1:C1"/>
    </sheetView>
  </sheetViews>
  <sheetFormatPr defaultColWidth="10" defaultRowHeight="15" customHeight="true" outlineLevelRow="2" outlineLevelCol="2"/>
  <cols>
    <col min="2" max="2" width="49.2833333333333" customWidth="true"/>
    <col min="3" max="3" width="55.2833333333333" customWidth="true"/>
  </cols>
  <sheetData>
    <row r="1" ht="51" customHeight="true" spans="1:3">
      <c r="A1" s="1" t="s">
        <v>728</v>
      </c>
      <c r="B1" s="2"/>
      <c r="C1" s="2"/>
    </row>
    <row r="2" ht="24" customHeight="true" spans="1:3">
      <c r="A2" s="3" t="s">
        <v>729</v>
      </c>
      <c r="B2" s="4" t="s">
        <v>205</v>
      </c>
      <c r="C2" s="4" t="s">
        <v>207</v>
      </c>
    </row>
    <row r="3" ht="22.5" customHeight="true" spans="1:3">
      <c r="A3" s="5">
        <f>ROW()-2</f>
        <v>1</v>
      </c>
      <c r="B3" s="6" t="s">
        <v>73</v>
      </c>
      <c r="C3" s="6" t="s">
        <v>336</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O37"/>
  <sheetViews>
    <sheetView showZeros="0" workbookViewId="0">
      <selection activeCell="A1" sqref="A1"/>
    </sheetView>
  </sheetViews>
  <sheetFormatPr defaultColWidth="10.7083333333333" defaultRowHeight="14.25" customHeight="true"/>
  <cols>
    <col min="1" max="1" width="16.7083333333333" customWidth="true"/>
    <col min="2" max="2" width="44" customWidth="true"/>
    <col min="3" max="6" width="22.2833333333333" customWidth="true"/>
    <col min="7" max="8" width="22.1416666666667" customWidth="true"/>
    <col min="9" max="9" width="22" customWidth="true"/>
    <col min="10" max="11" width="22.1416666666667" customWidth="true"/>
    <col min="12" max="14" width="22" customWidth="true"/>
    <col min="15" max="15" width="22.1416666666667" customWidth="true"/>
  </cols>
  <sheetData>
    <row r="1" ht="19.5" customHeight="true" spans="4:15">
      <c r="D1" s="281"/>
      <c r="H1" s="281"/>
      <c r="J1" s="281"/>
      <c r="O1" s="124" t="s">
        <v>74</v>
      </c>
    </row>
    <row r="2" ht="42" customHeight="true" spans="1:15">
      <c r="A2" s="84" t="s">
        <v>75</v>
      </c>
      <c r="B2" s="282"/>
      <c r="C2" s="282"/>
      <c r="D2" s="282"/>
      <c r="E2" s="282"/>
      <c r="F2" s="282"/>
      <c r="G2" s="282"/>
      <c r="H2" s="282"/>
      <c r="I2" s="282"/>
      <c r="J2" s="282"/>
      <c r="K2" s="282"/>
      <c r="L2" s="282"/>
      <c r="M2" s="282"/>
      <c r="N2" s="282"/>
      <c r="O2" s="282"/>
    </row>
    <row r="3" ht="24" customHeight="true" spans="1:15">
      <c r="A3" s="283" t="str">
        <f>"单位名称："&amp;"迪庆藏族自治州司法局"</f>
        <v>单位名称：迪庆藏族自治州司法局</v>
      </c>
      <c r="B3" s="284"/>
      <c r="C3" s="155"/>
      <c r="D3" s="100"/>
      <c r="E3" s="155"/>
      <c r="F3" s="155"/>
      <c r="G3" s="155"/>
      <c r="H3" s="100"/>
      <c r="I3" s="155"/>
      <c r="J3" s="100"/>
      <c r="K3" s="155"/>
      <c r="L3" s="155"/>
      <c r="M3" s="286"/>
      <c r="N3" s="286"/>
      <c r="O3" s="191" t="s">
        <v>2</v>
      </c>
    </row>
    <row r="4" ht="19.5" customHeight="true" spans="1:15">
      <c r="A4" s="88" t="s">
        <v>76</v>
      </c>
      <c r="B4" s="88" t="s">
        <v>77</v>
      </c>
      <c r="C4" s="88" t="s">
        <v>58</v>
      </c>
      <c r="D4" s="104" t="s">
        <v>61</v>
      </c>
      <c r="E4" s="152" t="s">
        <v>78</v>
      </c>
      <c r="F4" s="153" t="s">
        <v>79</v>
      </c>
      <c r="G4" s="88" t="s">
        <v>62</v>
      </c>
      <c r="H4" s="88" t="s">
        <v>63</v>
      </c>
      <c r="I4" s="88" t="s">
        <v>80</v>
      </c>
      <c r="J4" s="104" t="s">
        <v>81</v>
      </c>
      <c r="K4" s="105"/>
      <c r="L4" s="105"/>
      <c r="M4" s="105"/>
      <c r="N4" s="105"/>
      <c r="O4" s="106"/>
    </row>
    <row r="5" ht="33.75" customHeight="true" spans="1:15">
      <c r="A5" s="93"/>
      <c r="B5" s="93"/>
      <c r="C5" s="93"/>
      <c r="D5" s="259" t="s">
        <v>60</v>
      </c>
      <c r="E5" s="178" t="s">
        <v>78</v>
      </c>
      <c r="F5" s="178" t="s">
        <v>79</v>
      </c>
      <c r="G5" s="93"/>
      <c r="H5" s="93"/>
      <c r="I5" s="93"/>
      <c r="J5" s="259" t="s">
        <v>60</v>
      </c>
      <c r="K5" s="121" t="s">
        <v>82</v>
      </c>
      <c r="L5" s="121" t="s">
        <v>83</v>
      </c>
      <c r="M5" s="121" t="s">
        <v>84</v>
      </c>
      <c r="N5" s="121" t="s">
        <v>85</v>
      </c>
      <c r="O5" s="121" t="s">
        <v>86</v>
      </c>
    </row>
    <row r="6" ht="20.25" customHeight="true" spans="1:15">
      <c r="A6" s="214">
        <v>1</v>
      </c>
      <c r="B6" s="214">
        <v>2</v>
      </c>
      <c r="C6" s="259">
        <v>3</v>
      </c>
      <c r="D6" s="259">
        <v>4</v>
      </c>
      <c r="E6" s="259">
        <v>5</v>
      </c>
      <c r="F6" s="259">
        <v>6</v>
      </c>
      <c r="G6" s="259">
        <v>7</v>
      </c>
      <c r="H6" s="259">
        <v>8</v>
      </c>
      <c r="I6" s="259">
        <v>9</v>
      </c>
      <c r="J6" s="259">
        <v>10</v>
      </c>
      <c r="K6" s="259">
        <v>11</v>
      </c>
      <c r="L6" s="259">
        <v>12</v>
      </c>
      <c r="M6" s="259">
        <v>13</v>
      </c>
      <c r="N6" s="259">
        <v>14</v>
      </c>
      <c r="O6" s="259">
        <v>15</v>
      </c>
    </row>
    <row r="7" ht="22.5" customHeight="true" spans="1:15">
      <c r="A7" s="276" t="s">
        <v>87</v>
      </c>
      <c r="B7" s="276" t="s">
        <v>88</v>
      </c>
      <c r="C7" s="70">
        <v>14938600.7</v>
      </c>
      <c r="D7" s="70">
        <v>14938600.7</v>
      </c>
      <c r="E7" s="70">
        <v>11836294.18</v>
      </c>
      <c r="F7" s="70">
        <v>3102306.52</v>
      </c>
      <c r="G7" s="70"/>
      <c r="H7" s="70"/>
      <c r="I7" s="70"/>
      <c r="J7" s="70"/>
      <c r="K7" s="70"/>
      <c r="L7" s="70"/>
      <c r="M7" s="70"/>
      <c r="N7" s="70"/>
      <c r="O7" s="70"/>
    </row>
    <row r="8" ht="22.5" customHeight="true" spans="1:15">
      <c r="A8" s="276" t="s">
        <v>89</v>
      </c>
      <c r="B8" s="276" t="str">
        <f>"  "&amp;"司法"</f>
        <v>  司法</v>
      </c>
      <c r="C8" s="70">
        <v>14938600.7</v>
      </c>
      <c r="D8" s="70">
        <v>14938600.7</v>
      </c>
      <c r="E8" s="70">
        <v>11836294.18</v>
      </c>
      <c r="F8" s="70">
        <v>3102306.52</v>
      </c>
      <c r="G8" s="70"/>
      <c r="H8" s="70"/>
      <c r="I8" s="70"/>
      <c r="J8" s="70"/>
      <c r="K8" s="70"/>
      <c r="L8" s="70"/>
      <c r="M8" s="70"/>
      <c r="N8" s="70"/>
      <c r="O8" s="70"/>
    </row>
    <row r="9" ht="22.5" customHeight="true" spans="1:15">
      <c r="A9" s="276" t="s">
        <v>90</v>
      </c>
      <c r="B9" s="276" t="str">
        <f>"    "&amp;"行政运行"</f>
        <v>    行政运行</v>
      </c>
      <c r="C9" s="70">
        <v>11836294.18</v>
      </c>
      <c r="D9" s="70">
        <v>11836294.18</v>
      </c>
      <c r="E9" s="70">
        <v>11836294.18</v>
      </c>
      <c r="F9" s="70"/>
      <c r="G9" s="70"/>
      <c r="H9" s="70"/>
      <c r="I9" s="70"/>
      <c r="J9" s="70"/>
      <c r="K9" s="70"/>
      <c r="L9" s="70"/>
      <c r="M9" s="70"/>
      <c r="N9" s="70"/>
      <c r="O9" s="70"/>
    </row>
    <row r="10" ht="22.5" customHeight="true" spans="1:15">
      <c r="A10" s="276" t="s">
        <v>91</v>
      </c>
      <c r="B10" s="276" t="str">
        <f>"    "&amp;"基层司法业务"</f>
        <v>    基层司法业务</v>
      </c>
      <c r="C10" s="70">
        <v>100000</v>
      </c>
      <c r="D10" s="70">
        <v>100000</v>
      </c>
      <c r="E10" s="70"/>
      <c r="F10" s="70">
        <v>100000</v>
      </c>
      <c r="G10" s="70"/>
      <c r="H10" s="70"/>
      <c r="I10" s="70"/>
      <c r="J10" s="70"/>
      <c r="K10" s="70"/>
      <c r="L10" s="70"/>
      <c r="M10" s="70"/>
      <c r="N10" s="70"/>
      <c r="O10" s="70"/>
    </row>
    <row r="11" ht="22.5" customHeight="true" spans="1:15">
      <c r="A11" s="276" t="s">
        <v>92</v>
      </c>
      <c r="B11" s="276" t="str">
        <f>"    "&amp;"普法宣传"</f>
        <v>    普法宣传</v>
      </c>
      <c r="C11" s="70">
        <v>1126228.28</v>
      </c>
      <c r="D11" s="70">
        <v>1126228.28</v>
      </c>
      <c r="E11" s="70"/>
      <c r="F11" s="70">
        <v>1126228.28</v>
      </c>
      <c r="G11" s="70"/>
      <c r="H11" s="70"/>
      <c r="I11" s="70"/>
      <c r="J11" s="70"/>
      <c r="K11" s="70"/>
      <c r="L11" s="70"/>
      <c r="M11" s="70"/>
      <c r="N11" s="70"/>
      <c r="O11" s="70"/>
    </row>
    <row r="12" ht="22.5" customHeight="true" spans="1:15">
      <c r="A12" s="276" t="s">
        <v>93</v>
      </c>
      <c r="B12" s="276" t="str">
        <f>"    "&amp;"律师管理"</f>
        <v>    律师管理</v>
      </c>
      <c r="C12" s="70">
        <v>30000</v>
      </c>
      <c r="D12" s="70">
        <v>30000</v>
      </c>
      <c r="E12" s="70"/>
      <c r="F12" s="70">
        <v>30000</v>
      </c>
      <c r="G12" s="70"/>
      <c r="H12" s="70"/>
      <c r="I12" s="70"/>
      <c r="J12" s="70"/>
      <c r="K12" s="70"/>
      <c r="L12" s="70"/>
      <c r="M12" s="70"/>
      <c r="N12" s="70"/>
      <c r="O12" s="70"/>
    </row>
    <row r="13" ht="22.5" customHeight="true" spans="1:15">
      <c r="A13" s="276" t="s">
        <v>94</v>
      </c>
      <c r="B13" s="276" t="str">
        <f>"    "&amp;"公共法律服务"</f>
        <v>    公共法律服务</v>
      </c>
      <c r="C13" s="70">
        <v>837900</v>
      </c>
      <c r="D13" s="70">
        <v>837900</v>
      </c>
      <c r="E13" s="70"/>
      <c r="F13" s="70">
        <v>837900</v>
      </c>
      <c r="G13" s="70"/>
      <c r="H13" s="70"/>
      <c r="I13" s="70"/>
      <c r="J13" s="70"/>
      <c r="K13" s="70"/>
      <c r="L13" s="70"/>
      <c r="M13" s="70"/>
      <c r="N13" s="70"/>
      <c r="O13" s="70"/>
    </row>
    <row r="14" ht="22.5" customHeight="true" spans="1:15">
      <c r="A14" s="276" t="s">
        <v>95</v>
      </c>
      <c r="B14" s="276" t="str">
        <f>"    "&amp;"国家统一法律职业资格考试"</f>
        <v>    国家统一法律职业资格考试</v>
      </c>
      <c r="C14" s="70">
        <v>20000</v>
      </c>
      <c r="D14" s="70">
        <v>20000</v>
      </c>
      <c r="E14" s="70"/>
      <c r="F14" s="70">
        <v>20000</v>
      </c>
      <c r="G14" s="70"/>
      <c r="H14" s="70"/>
      <c r="I14" s="70"/>
      <c r="J14" s="70"/>
      <c r="K14" s="70"/>
      <c r="L14" s="70"/>
      <c r="M14" s="70"/>
      <c r="N14" s="70"/>
      <c r="O14" s="70"/>
    </row>
    <row r="15" ht="22.5" customHeight="true" spans="1:15">
      <c r="A15" s="276" t="s">
        <v>96</v>
      </c>
      <c r="B15" s="276" t="str">
        <f>"    "&amp;"社区矫正"</f>
        <v>    社区矫正</v>
      </c>
      <c r="C15" s="70">
        <v>140000</v>
      </c>
      <c r="D15" s="70">
        <v>140000</v>
      </c>
      <c r="E15" s="70"/>
      <c r="F15" s="70">
        <v>140000</v>
      </c>
      <c r="G15" s="70"/>
      <c r="H15" s="70"/>
      <c r="I15" s="70"/>
      <c r="J15" s="70"/>
      <c r="K15" s="70"/>
      <c r="L15" s="70"/>
      <c r="M15" s="70"/>
      <c r="N15" s="70"/>
      <c r="O15" s="70"/>
    </row>
    <row r="16" ht="22.5" customHeight="true" spans="1:15">
      <c r="A16" s="276" t="s">
        <v>97</v>
      </c>
      <c r="B16" s="276" t="str">
        <f>"    "&amp;"法治建设"</f>
        <v>    法治建设</v>
      </c>
      <c r="C16" s="70">
        <v>582269.13</v>
      </c>
      <c r="D16" s="70">
        <v>582269.13</v>
      </c>
      <c r="E16" s="70"/>
      <c r="F16" s="70">
        <v>582269.13</v>
      </c>
      <c r="G16" s="70"/>
      <c r="H16" s="70"/>
      <c r="I16" s="70"/>
      <c r="J16" s="70"/>
      <c r="K16" s="70"/>
      <c r="L16" s="70"/>
      <c r="M16" s="70"/>
      <c r="N16" s="70"/>
      <c r="O16" s="70"/>
    </row>
    <row r="17" ht="22.5" customHeight="true" spans="1:15">
      <c r="A17" s="276" t="s">
        <v>98</v>
      </c>
      <c r="B17" s="276" t="str">
        <f>"    "&amp;"其他司法支出"</f>
        <v>    其他司法支出</v>
      </c>
      <c r="C17" s="70">
        <v>265909.11</v>
      </c>
      <c r="D17" s="70">
        <v>265909.11</v>
      </c>
      <c r="E17" s="70"/>
      <c r="F17" s="70">
        <v>265909.11</v>
      </c>
      <c r="G17" s="70"/>
      <c r="H17" s="70"/>
      <c r="I17" s="70"/>
      <c r="J17" s="70"/>
      <c r="K17" s="70"/>
      <c r="L17" s="70"/>
      <c r="M17" s="70"/>
      <c r="N17" s="70"/>
      <c r="O17" s="70"/>
    </row>
    <row r="18" ht="22.5" customHeight="true" spans="1:15">
      <c r="A18" s="276" t="s">
        <v>99</v>
      </c>
      <c r="B18" s="276" t="s">
        <v>100</v>
      </c>
      <c r="C18" s="70">
        <v>1550688.32</v>
      </c>
      <c r="D18" s="70">
        <v>1550688.32</v>
      </c>
      <c r="E18" s="70">
        <v>1550688.32</v>
      </c>
      <c r="F18" s="70"/>
      <c r="G18" s="70"/>
      <c r="H18" s="70"/>
      <c r="I18" s="70"/>
      <c r="J18" s="70"/>
      <c r="K18" s="70"/>
      <c r="L18" s="70"/>
      <c r="M18" s="70"/>
      <c r="N18" s="70"/>
      <c r="O18" s="70"/>
    </row>
    <row r="19" ht="22.5" customHeight="true" spans="1:15">
      <c r="A19" s="276" t="s">
        <v>101</v>
      </c>
      <c r="B19" s="276" t="str">
        <f>"  "&amp;"行政事业单位养老支出"</f>
        <v>  行政事业单位养老支出</v>
      </c>
      <c r="C19" s="70">
        <v>1539084.32</v>
      </c>
      <c r="D19" s="70">
        <v>1539084.32</v>
      </c>
      <c r="E19" s="70">
        <v>1539084.32</v>
      </c>
      <c r="F19" s="70"/>
      <c r="G19" s="70"/>
      <c r="H19" s="70"/>
      <c r="I19" s="70"/>
      <c r="J19" s="70"/>
      <c r="K19" s="70"/>
      <c r="L19" s="70"/>
      <c r="M19" s="70"/>
      <c r="N19" s="70"/>
      <c r="O19" s="70"/>
    </row>
    <row r="20" ht="22.5" customHeight="true" spans="1:15">
      <c r="A20" s="276" t="s">
        <v>102</v>
      </c>
      <c r="B20" s="276" t="str">
        <f>"    "&amp;"机关事业单位基本养老保险缴费支出"</f>
        <v>    机关事业单位基本养老保险缴费支出</v>
      </c>
      <c r="C20" s="70">
        <v>1516684.32</v>
      </c>
      <c r="D20" s="70">
        <v>1516684.32</v>
      </c>
      <c r="E20" s="70">
        <v>1516684.32</v>
      </c>
      <c r="F20" s="70"/>
      <c r="G20" s="70"/>
      <c r="H20" s="70"/>
      <c r="I20" s="70"/>
      <c r="J20" s="70"/>
      <c r="K20" s="70"/>
      <c r="L20" s="70"/>
      <c r="M20" s="70"/>
      <c r="N20" s="70"/>
      <c r="O20" s="70"/>
    </row>
    <row r="21" ht="22.5" customHeight="true" spans="1:15">
      <c r="A21" s="276" t="s">
        <v>103</v>
      </c>
      <c r="B21" s="276" t="str">
        <f>"    "&amp;"机关事业单位职业年金缴费支出"</f>
        <v>    机关事业单位职业年金缴费支出</v>
      </c>
      <c r="C21" s="70"/>
      <c r="D21" s="70"/>
      <c r="E21" s="70"/>
      <c r="F21" s="70"/>
      <c r="G21" s="70"/>
      <c r="H21" s="70"/>
      <c r="I21" s="70"/>
      <c r="J21" s="70"/>
      <c r="K21" s="70"/>
      <c r="L21" s="70"/>
      <c r="M21" s="70"/>
      <c r="N21" s="70"/>
      <c r="O21" s="70"/>
    </row>
    <row r="22" ht="22.5" customHeight="true" spans="1:15">
      <c r="A22" s="276" t="s">
        <v>104</v>
      </c>
      <c r="B22" s="276" t="str">
        <f>"    "&amp;"其他行政事业单位养老支出"</f>
        <v>    其他行政事业单位养老支出</v>
      </c>
      <c r="C22" s="70">
        <v>22400</v>
      </c>
      <c r="D22" s="70">
        <v>22400</v>
      </c>
      <c r="E22" s="70">
        <v>22400</v>
      </c>
      <c r="F22" s="70"/>
      <c r="G22" s="70"/>
      <c r="H22" s="70"/>
      <c r="I22" s="70"/>
      <c r="J22" s="70"/>
      <c r="K22" s="70"/>
      <c r="L22" s="70"/>
      <c r="M22" s="70"/>
      <c r="N22" s="70"/>
      <c r="O22" s="70"/>
    </row>
    <row r="23" ht="22.5" customHeight="true" spans="1:15">
      <c r="A23" s="276" t="s">
        <v>105</v>
      </c>
      <c r="B23" s="276" t="str">
        <f>"  "&amp;"抚恤"</f>
        <v>  抚恤</v>
      </c>
      <c r="C23" s="70">
        <v>11604</v>
      </c>
      <c r="D23" s="70">
        <v>11604</v>
      </c>
      <c r="E23" s="70">
        <v>11604</v>
      </c>
      <c r="F23" s="70"/>
      <c r="G23" s="70"/>
      <c r="H23" s="70"/>
      <c r="I23" s="70"/>
      <c r="J23" s="70"/>
      <c r="K23" s="70"/>
      <c r="L23" s="70"/>
      <c r="M23" s="70"/>
      <c r="N23" s="70"/>
      <c r="O23" s="70"/>
    </row>
    <row r="24" ht="22.5" customHeight="true" spans="1:15">
      <c r="A24" s="276" t="s">
        <v>106</v>
      </c>
      <c r="B24" s="276" t="str">
        <f>"    "&amp;"死亡抚恤"</f>
        <v>    死亡抚恤</v>
      </c>
      <c r="C24" s="70">
        <v>11604</v>
      </c>
      <c r="D24" s="70">
        <v>11604</v>
      </c>
      <c r="E24" s="70">
        <v>11604</v>
      </c>
      <c r="F24" s="70"/>
      <c r="G24" s="70"/>
      <c r="H24" s="70"/>
      <c r="I24" s="70"/>
      <c r="J24" s="70"/>
      <c r="K24" s="70"/>
      <c r="L24" s="70"/>
      <c r="M24" s="70"/>
      <c r="N24" s="70"/>
      <c r="O24" s="70"/>
    </row>
    <row r="25" ht="22.5" customHeight="true" spans="1:15">
      <c r="A25" s="276" t="s">
        <v>107</v>
      </c>
      <c r="B25" s="276" t="s">
        <v>108</v>
      </c>
      <c r="C25" s="70">
        <v>1291227.34</v>
      </c>
      <c r="D25" s="70">
        <v>1291227.34</v>
      </c>
      <c r="E25" s="70">
        <v>1291227.34</v>
      </c>
      <c r="F25" s="70"/>
      <c r="G25" s="70"/>
      <c r="H25" s="70"/>
      <c r="I25" s="70"/>
      <c r="J25" s="70"/>
      <c r="K25" s="70"/>
      <c r="L25" s="70"/>
      <c r="M25" s="70"/>
      <c r="N25" s="70"/>
      <c r="O25" s="70"/>
    </row>
    <row r="26" ht="22.5" customHeight="true" spans="1:15">
      <c r="A26" s="276" t="s">
        <v>109</v>
      </c>
      <c r="B26" s="276" t="str">
        <f>"  "&amp;"行政事业单位医疗"</f>
        <v>  行政事业单位医疗</v>
      </c>
      <c r="C26" s="70">
        <v>1291227.34</v>
      </c>
      <c r="D26" s="70">
        <v>1291227.34</v>
      </c>
      <c r="E26" s="70">
        <v>1291227.34</v>
      </c>
      <c r="F26" s="70"/>
      <c r="G26" s="70"/>
      <c r="H26" s="70"/>
      <c r="I26" s="70"/>
      <c r="J26" s="70"/>
      <c r="K26" s="70"/>
      <c r="L26" s="70"/>
      <c r="M26" s="70"/>
      <c r="N26" s="70"/>
      <c r="O26" s="70"/>
    </row>
    <row r="27" ht="22.5" customHeight="true" spans="1:15">
      <c r="A27" s="276" t="s">
        <v>110</v>
      </c>
      <c r="B27" s="276" t="str">
        <f>"    "&amp;"行政单位医疗"</f>
        <v>    行政单位医疗</v>
      </c>
      <c r="C27" s="70">
        <v>630745.2</v>
      </c>
      <c r="D27" s="70">
        <v>630745.2</v>
      </c>
      <c r="E27" s="70">
        <v>630745.2</v>
      </c>
      <c r="F27" s="70"/>
      <c r="G27" s="70"/>
      <c r="H27" s="70"/>
      <c r="I27" s="70"/>
      <c r="J27" s="70"/>
      <c r="K27" s="70"/>
      <c r="L27" s="70"/>
      <c r="M27" s="70"/>
      <c r="N27" s="70"/>
      <c r="O27" s="70"/>
    </row>
    <row r="28" ht="22.5" customHeight="true" spans="1:15">
      <c r="A28" s="276" t="s">
        <v>111</v>
      </c>
      <c r="B28" s="276" t="str">
        <f>"    "&amp;"事业单位医疗"</f>
        <v>    事业单位医疗</v>
      </c>
      <c r="C28" s="70">
        <v>101432.7</v>
      </c>
      <c r="D28" s="70">
        <v>101432.7</v>
      </c>
      <c r="E28" s="70">
        <v>101432.7</v>
      </c>
      <c r="F28" s="70"/>
      <c r="G28" s="70"/>
      <c r="H28" s="70"/>
      <c r="I28" s="70"/>
      <c r="J28" s="70"/>
      <c r="K28" s="70"/>
      <c r="L28" s="70"/>
      <c r="M28" s="70"/>
      <c r="N28" s="70"/>
      <c r="O28" s="70"/>
    </row>
    <row r="29" ht="22.5" customHeight="true" spans="1:15">
      <c r="A29" s="276" t="s">
        <v>112</v>
      </c>
      <c r="B29" s="276" t="str">
        <f>"    "&amp;"公务员医疗补助"</f>
        <v>    公务员医疗补助</v>
      </c>
      <c r="C29" s="70">
        <v>520494.88</v>
      </c>
      <c r="D29" s="70">
        <v>520494.88</v>
      </c>
      <c r="E29" s="70">
        <v>520494.88</v>
      </c>
      <c r="F29" s="70"/>
      <c r="G29" s="70"/>
      <c r="H29" s="70"/>
      <c r="I29" s="70"/>
      <c r="J29" s="70"/>
      <c r="K29" s="70"/>
      <c r="L29" s="70"/>
      <c r="M29" s="70"/>
      <c r="N29" s="70"/>
      <c r="O29" s="70"/>
    </row>
    <row r="30" ht="22.5" customHeight="true" spans="1:15">
      <c r="A30" s="276" t="s">
        <v>113</v>
      </c>
      <c r="B30" s="276" t="str">
        <f>"    "&amp;"其他行政事业单位医疗支出"</f>
        <v>    其他行政事业单位医疗支出</v>
      </c>
      <c r="C30" s="70">
        <v>38554.56</v>
      </c>
      <c r="D30" s="70">
        <v>38554.56</v>
      </c>
      <c r="E30" s="70">
        <v>38554.56</v>
      </c>
      <c r="F30" s="70"/>
      <c r="G30" s="70"/>
      <c r="H30" s="70"/>
      <c r="I30" s="70"/>
      <c r="J30" s="70"/>
      <c r="K30" s="70"/>
      <c r="L30" s="70"/>
      <c r="M30" s="70"/>
      <c r="N30" s="70"/>
      <c r="O30" s="70"/>
    </row>
    <row r="31" ht="22.5" customHeight="true" spans="1:15">
      <c r="A31" s="276" t="s">
        <v>114</v>
      </c>
      <c r="B31" s="276" t="s">
        <v>115</v>
      </c>
      <c r="C31" s="70">
        <v>100000</v>
      </c>
      <c r="D31" s="70"/>
      <c r="E31" s="70"/>
      <c r="F31" s="70"/>
      <c r="G31" s="70">
        <v>100000</v>
      </c>
      <c r="H31" s="70"/>
      <c r="I31" s="70"/>
      <c r="J31" s="70"/>
      <c r="K31" s="70"/>
      <c r="L31" s="70"/>
      <c r="M31" s="70"/>
      <c r="N31" s="70"/>
      <c r="O31" s="70"/>
    </row>
    <row r="32" ht="22.5" customHeight="true" spans="1:15">
      <c r="A32" s="276" t="s">
        <v>116</v>
      </c>
      <c r="B32" s="276" t="str">
        <f>"  "&amp;"大中型水库库区基金安排的支出"</f>
        <v>  大中型水库库区基金安排的支出</v>
      </c>
      <c r="C32" s="70">
        <v>100000</v>
      </c>
      <c r="D32" s="70"/>
      <c r="E32" s="70"/>
      <c r="F32" s="70"/>
      <c r="G32" s="70">
        <v>100000</v>
      </c>
      <c r="H32" s="70"/>
      <c r="I32" s="70"/>
      <c r="J32" s="70"/>
      <c r="K32" s="70"/>
      <c r="L32" s="70"/>
      <c r="M32" s="70"/>
      <c r="N32" s="70"/>
      <c r="O32" s="70"/>
    </row>
    <row r="33" ht="22.5" customHeight="true" spans="1:15">
      <c r="A33" s="276" t="s">
        <v>117</v>
      </c>
      <c r="B33" s="276" t="str">
        <f>"    "&amp;"基础设施建设和经济发展"</f>
        <v>    基础设施建设和经济发展</v>
      </c>
      <c r="C33" s="70">
        <v>100000</v>
      </c>
      <c r="D33" s="70"/>
      <c r="E33" s="70"/>
      <c r="F33" s="70"/>
      <c r="G33" s="70">
        <v>100000</v>
      </c>
      <c r="H33" s="70"/>
      <c r="I33" s="70"/>
      <c r="J33" s="70"/>
      <c r="K33" s="70"/>
      <c r="L33" s="70"/>
      <c r="M33" s="70"/>
      <c r="N33" s="70"/>
      <c r="O33" s="70"/>
    </row>
    <row r="34" ht="22.5" customHeight="true" spans="1:15">
      <c r="A34" s="276" t="s">
        <v>118</v>
      </c>
      <c r="B34" s="276" t="s">
        <v>119</v>
      </c>
      <c r="C34" s="70">
        <v>1254753.24</v>
      </c>
      <c r="D34" s="70">
        <v>1254753.24</v>
      </c>
      <c r="E34" s="70">
        <v>1254753.24</v>
      </c>
      <c r="F34" s="70"/>
      <c r="G34" s="70"/>
      <c r="H34" s="70"/>
      <c r="I34" s="70"/>
      <c r="J34" s="70"/>
      <c r="K34" s="70"/>
      <c r="L34" s="70"/>
      <c r="M34" s="70"/>
      <c r="N34" s="70"/>
      <c r="O34" s="70"/>
    </row>
    <row r="35" ht="22.5" customHeight="true" spans="1:15">
      <c r="A35" s="276" t="s">
        <v>120</v>
      </c>
      <c r="B35" s="276" t="str">
        <f>"  "&amp;"住房改革支出"</f>
        <v>  住房改革支出</v>
      </c>
      <c r="C35" s="70">
        <v>1254753.24</v>
      </c>
      <c r="D35" s="70">
        <v>1254753.24</v>
      </c>
      <c r="E35" s="70">
        <v>1254753.24</v>
      </c>
      <c r="F35" s="70"/>
      <c r="G35" s="70"/>
      <c r="H35" s="70"/>
      <c r="I35" s="70"/>
      <c r="J35" s="70"/>
      <c r="K35" s="70"/>
      <c r="L35" s="70"/>
      <c r="M35" s="70"/>
      <c r="N35" s="70"/>
      <c r="O35" s="70"/>
    </row>
    <row r="36" ht="22.5" customHeight="true" spans="1:15">
      <c r="A36" s="276" t="s">
        <v>121</v>
      </c>
      <c r="B36" s="276" t="str">
        <f>"    "&amp;"住房公积金"</f>
        <v>    住房公积金</v>
      </c>
      <c r="C36" s="70">
        <v>1254753.24</v>
      </c>
      <c r="D36" s="70">
        <v>1254753.24</v>
      </c>
      <c r="E36" s="70">
        <v>1254753.24</v>
      </c>
      <c r="F36" s="70"/>
      <c r="G36" s="70"/>
      <c r="H36" s="70"/>
      <c r="I36" s="70"/>
      <c r="J36" s="70"/>
      <c r="K36" s="70"/>
      <c r="L36" s="70"/>
      <c r="M36" s="70"/>
      <c r="N36" s="70"/>
      <c r="O36" s="70"/>
    </row>
    <row r="37" ht="22.5" customHeight="true" spans="1:15">
      <c r="A37" s="111" t="s">
        <v>122</v>
      </c>
      <c r="B37" s="285" t="s">
        <v>122</v>
      </c>
      <c r="C37" s="179">
        <v>19135269.6</v>
      </c>
      <c r="D37" s="70">
        <v>19035269.6</v>
      </c>
      <c r="E37" s="179">
        <v>15932963.08</v>
      </c>
      <c r="F37" s="179">
        <v>3102306.52</v>
      </c>
      <c r="G37" s="179">
        <v>100000</v>
      </c>
      <c r="H37" s="70"/>
      <c r="I37" s="179"/>
      <c r="J37" s="70"/>
      <c r="K37" s="179"/>
      <c r="L37" s="179"/>
      <c r="M37" s="179"/>
      <c r="N37" s="179"/>
      <c r="O37" s="179"/>
    </row>
  </sheetData>
  <mergeCells count="11">
    <mergeCell ref="A2:O2"/>
    <mergeCell ref="A3:L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D36"/>
  <sheetViews>
    <sheetView showZeros="0" topLeftCell="A22" workbookViewId="0">
      <selection activeCell="A1" sqref="A1"/>
    </sheetView>
  </sheetViews>
  <sheetFormatPr defaultColWidth="10.7083333333333" defaultRowHeight="14.25" customHeight="true" outlineLevelCol="3"/>
  <cols>
    <col min="1" max="1" width="45.85" customWidth="true"/>
    <col min="2" max="2" width="36" customWidth="true"/>
    <col min="3" max="3" width="41.85" customWidth="true"/>
    <col min="4" max="4" width="34.85" customWidth="true"/>
  </cols>
  <sheetData>
    <row r="1" ht="19.5" customHeight="true" spans="4:4">
      <c r="D1" s="124" t="s">
        <v>123</v>
      </c>
    </row>
    <row r="2" ht="36" customHeight="true" spans="1:4">
      <c r="A2" s="84" t="s">
        <v>124</v>
      </c>
      <c r="B2" s="267"/>
      <c r="C2" s="267"/>
      <c r="D2" s="267"/>
    </row>
    <row r="3" ht="24" customHeight="true" spans="1:4">
      <c r="A3" s="86" t="str">
        <f>"单位名称："&amp;"迪庆藏族自治州司法局"</f>
        <v>单位名称：迪庆藏族自治州司法局</v>
      </c>
      <c r="B3" s="268"/>
      <c r="C3" s="268"/>
      <c r="D3" s="191" t="s">
        <v>2</v>
      </c>
    </row>
    <row r="4" ht="19.5" customHeight="true" spans="1:4">
      <c r="A4" s="104" t="s">
        <v>3</v>
      </c>
      <c r="B4" s="106"/>
      <c r="C4" s="104" t="s">
        <v>4</v>
      </c>
      <c r="D4" s="106"/>
    </row>
    <row r="5" ht="21.75" customHeight="true" spans="1:4">
      <c r="A5" s="113" t="s">
        <v>5</v>
      </c>
      <c r="B5" s="199" t="s">
        <v>6</v>
      </c>
      <c r="C5" s="113" t="s">
        <v>125</v>
      </c>
      <c r="D5" s="199" t="s">
        <v>6</v>
      </c>
    </row>
    <row r="6" ht="17.25" customHeight="true" spans="1:4">
      <c r="A6" s="115"/>
      <c r="B6" s="93"/>
      <c r="C6" s="115"/>
      <c r="D6" s="93"/>
    </row>
    <row r="7" ht="22.5" customHeight="true" spans="1:4">
      <c r="A7" s="269" t="s">
        <v>126</v>
      </c>
      <c r="B7" s="270">
        <v>17092963.08</v>
      </c>
      <c r="C7" s="271" t="s">
        <v>127</v>
      </c>
      <c r="D7" s="179">
        <v>19135269.6</v>
      </c>
    </row>
    <row r="8" ht="22.5" customHeight="true" spans="1:4">
      <c r="A8" s="272" t="s">
        <v>128</v>
      </c>
      <c r="B8" s="270">
        <v>17092963.08</v>
      </c>
      <c r="C8" s="273" t="s">
        <v>129</v>
      </c>
      <c r="D8" s="179"/>
    </row>
    <row r="9" ht="22.5" customHeight="true" spans="1:4">
      <c r="A9" s="272" t="s">
        <v>130</v>
      </c>
      <c r="B9" s="274"/>
      <c r="C9" s="273" t="s">
        <v>131</v>
      </c>
      <c r="D9" s="179"/>
    </row>
    <row r="10" ht="22.5" customHeight="true" spans="1:4">
      <c r="A10" s="272" t="s">
        <v>132</v>
      </c>
      <c r="B10" s="274"/>
      <c r="C10" s="273" t="s">
        <v>133</v>
      </c>
      <c r="D10" s="179"/>
    </row>
    <row r="11" ht="22.5" customHeight="true" spans="1:4">
      <c r="A11" s="275" t="s">
        <v>134</v>
      </c>
      <c r="B11" s="226">
        <v>2042306.52</v>
      </c>
      <c r="C11" s="273" t="s">
        <v>135</v>
      </c>
      <c r="D11" s="179">
        <v>14938600.7</v>
      </c>
    </row>
    <row r="12" ht="22.5" customHeight="true" spans="1:4">
      <c r="A12" s="272" t="s">
        <v>128</v>
      </c>
      <c r="B12" s="226">
        <v>1942306.52</v>
      </c>
      <c r="C12" s="273" t="s">
        <v>136</v>
      </c>
      <c r="D12" s="179"/>
    </row>
    <row r="13" ht="22.5" customHeight="true" spans="1:4">
      <c r="A13" s="272" t="s">
        <v>130</v>
      </c>
      <c r="B13" s="226">
        <v>100000</v>
      </c>
      <c r="C13" s="273" t="s">
        <v>137</v>
      </c>
      <c r="D13" s="179"/>
    </row>
    <row r="14" ht="22.5" customHeight="true" spans="1:4">
      <c r="A14" s="272" t="s">
        <v>132</v>
      </c>
      <c r="B14" s="226"/>
      <c r="C14" s="273" t="s">
        <v>138</v>
      </c>
      <c r="D14" s="179"/>
    </row>
    <row r="15" ht="22.5" customHeight="true" spans="1:4">
      <c r="A15" s="272"/>
      <c r="B15" s="272"/>
      <c r="C15" s="273" t="s">
        <v>139</v>
      </c>
      <c r="D15" s="179">
        <v>1550688.32</v>
      </c>
    </row>
    <row r="16" ht="22.5" customHeight="true" spans="1:4">
      <c r="A16" s="272"/>
      <c r="B16" s="276"/>
      <c r="C16" s="273" t="s">
        <v>140</v>
      </c>
      <c r="D16" s="179">
        <v>1291227.34</v>
      </c>
    </row>
    <row r="17" ht="22.5" customHeight="true" spans="1:4">
      <c r="A17" s="277"/>
      <c r="B17" s="269"/>
      <c r="C17" s="273" t="s">
        <v>141</v>
      </c>
      <c r="D17" s="179"/>
    </row>
    <row r="18" ht="22.5" customHeight="true" spans="1:4">
      <c r="A18" s="277"/>
      <c r="B18" s="269"/>
      <c r="C18" s="273" t="s">
        <v>142</v>
      </c>
      <c r="D18" s="179"/>
    </row>
    <row r="19" ht="22.5" customHeight="true" spans="1:4">
      <c r="A19" s="217"/>
      <c r="B19" s="217"/>
      <c r="C19" s="273" t="s">
        <v>143</v>
      </c>
      <c r="D19" s="179">
        <v>100000</v>
      </c>
    </row>
    <row r="20" ht="22.5" customHeight="true" spans="1:4">
      <c r="A20" s="217"/>
      <c r="B20" s="217"/>
      <c r="C20" s="273" t="s">
        <v>144</v>
      </c>
      <c r="D20" s="179"/>
    </row>
    <row r="21" ht="22.5" customHeight="true" spans="1:4">
      <c r="A21" s="217"/>
      <c r="B21" s="217"/>
      <c r="C21" s="273" t="s">
        <v>145</v>
      </c>
      <c r="D21" s="179"/>
    </row>
    <row r="22" ht="22.5" customHeight="true" spans="1:4">
      <c r="A22" s="217"/>
      <c r="B22" s="217"/>
      <c r="C22" s="273" t="s">
        <v>146</v>
      </c>
      <c r="D22" s="179"/>
    </row>
    <row r="23" ht="22.5" customHeight="true" spans="1:4">
      <c r="A23" s="217"/>
      <c r="B23" s="217"/>
      <c r="C23" s="273" t="s">
        <v>147</v>
      </c>
      <c r="D23" s="179"/>
    </row>
    <row r="24" ht="22.5" customHeight="true" spans="1:4">
      <c r="A24" s="217"/>
      <c r="B24" s="217"/>
      <c r="C24" s="273" t="s">
        <v>148</v>
      </c>
      <c r="D24" s="179"/>
    </row>
    <row r="25" ht="22.5" customHeight="true" spans="1:4">
      <c r="A25" s="217"/>
      <c r="B25" s="217"/>
      <c r="C25" s="273" t="s">
        <v>149</v>
      </c>
      <c r="D25" s="179"/>
    </row>
    <row r="26" ht="22.5" customHeight="true" spans="1:4">
      <c r="A26" s="217"/>
      <c r="B26" s="217"/>
      <c r="C26" s="273" t="s">
        <v>150</v>
      </c>
      <c r="D26" s="179">
        <v>1254753.24</v>
      </c>
    </row>
    <row r="27" ht="22.5" customHeight="true" spans="1:4">
      <c r="A27" s="217"/>
      <c r="B27" s="217"/>
      <c r="C27" s="273" t="s">
        <v>151</v>
      </c>
      <c r="D27" s="179"/>
    </row>
    <row r="28" ht="22.5" customHeight="true" spans="1:4">
      <c r="A28" s="217"/>
      <c r="B28" s="217"/>
      <c r="C28" s="273" t="s">
        <v>152</v>
      </c>
      <c r="D28" s="179"/>
    </row>
    <row r="29" ht="22.5" customHeight="true" spans="1:4">
      <c r="A29" s="217"/>
      <c r="B29" s="217"/>
      <c r="C29" s="273" t="s">
        <v>153</v>
      </c>
      <c r="D29" s="179"/>
    </row>
    <row r="30" ht="22.5" customHeight="true" spans="1:4">
      <c r="A30" s="217"/>
      <c r="B30" s="217"/>
      <c r="C30" s="273" t="s">
        <v>154</v>
      </c>
      <c r="D30" s="179"/>
    </row>
    <row r="31" ht="22.5" customHeight="true" spans="1:4">
      <c r="A31" s="278"/>
      <c r="B31" s="269"/>
      <c r="C31" s="273" t="s">
        <v>155</v>
      </c>
      <c r="D31" s="179"/>
    </row>
    <row r="32" ht="22.5" customHeight="true" spans="1:4">
      <c r="A32" s="278"/>
      <c r="B32" s="269"/>
      <c r="C32" s="273" t="s">
        <v>156</v>
      </c>
      <c r="D32" s="179"/>
    </row>
    <row r="33" ht="22.5" customHeight="true" spans="1:4">
      <c r="A33" s="278"/>
      <c r="B33" s="269"/>
      <c r="C33" s="273" t="s">
        <v>157</v>
      </c>
      <c r="D33" s="179"/>
    </row>
    <row r="34" ht="22.5" customHeight="true" spans="1:4">
      <c r="A34" s="278"/>
      <c r="B34" s="269"/>
      <c r="C34" s="273" t="s">
        <v>158</v>
      </c>
      <c r="D34" s="179"/>
    </row>
    <row r="35" ht="22.5" customHeight="true" spans="1:4">
      <c r="A35" s="278"/>
      <c r="B35" s="269"/>
      <c r="C35" s="277" t="s">
        <v>159</v>
      </c>
      <c r="D35" s="269"/>
    </row>
    <row r="36" ht="22.5" customHeight="true" spans="1:4">
      <c r="A36" s="279" t="s">
        <v>160</v>
      </c>
      <c r="B36" s="280">
        <v>19135269.6</v>
      </c>
      <c r="C36" s="278" t="s">
        <v>53</v>
      </c>
      <c r="D36" s="280">
        <v>19135269.6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G33"/>
  <sheetViews>
    <sheetView showZeros="0" workbookViewId="0">
      <selection activeCell="A1" sqref="A1"/>
    </sheetView>
  </sheetViews>
  <sheetFormatPr defaultColWidth="10.7083333333333" defaultRowHeight="14.25" customHeight="true" outlineLevelCol="6"/>
  <cols>
    <col min="1" max="1" width="23.575" customWidth="true"/>
    <col min="2" max="2" width="51.2833333333333" customWidth="true"/>
    <col min="3" max="3" width="28.2833333333333" customWidth="true"/>
    <col min="4" max="4" width="23.85" customWidth="true"/>
    <col min="5" max="7" width="28.2833333333333" customWidth="true"/>
  </cols>
  <sheetData>
    <row r="1" customHeight="true" spans="4:7">
      <c r="D1" s="219"/>
      <c r="F1" s="139"/>
      <c r="G1" s="124" t="s">
        <v>161</v>
      </c>
    </row>
    <row r="2" ht="39" customHeight="true" spans="1:7">
      <c r="A2" s="84" t="s">
        <v>162</v>
      </c>
      <c r="B2" s="198"/>
      <c r="C2" s="198"/>
      <c r="D2" s="198"/>
      <c r="E2" s="198"/>
      <c r="F2" s="198"/>
      <c r="G2" s="198"/>
    </row>
    <row r="3" ht="18" customHeight="true" spans="1:7">
      <c r="A3" s="86" t="str">
        <f>"单位名称："&amp;"迪庆藏族自治州司法局"</f>
        <v>单位名称：迪庆藏族自治州司法局</v>
      </c>
      <c r="B3" s="255"/>
      <c r="C3" s="243"/>
      <c r="D3" s="243"/>
      <c r="E3" s="243"/>
      <c r="F3" s="194"/>
      <c r="G3" s="191" t="s">
        <v>2</v>
      </c>
    </row>
    <row r="4" ht="20.25" customHeight="true" spans="1:7">
      <c r="A4" s="256" t="s">
        <v>163</v>
      </c>
      <c r="B4" s="257"/>
      <c r="C4" s="199" t="s">
        <v>58</v>
      </c>
      <c r="D4" s="235" t="s">
        <v>78</v>
      </c>
      <c r="E4" s="105"/>
      <c r="F4" s="106"/>
      <c r="G4" s="224" t="s">
        <v>79</v>
      </c>
    </row>
    <row r="5" ht="20.25" customHeight="true" spans="1:7">
      <c r="A5" s="258" t="s">
        <v>76</v>
      </c>
      <c r="B5" s="258" t="s">
        <v>77</v>
      </c>
      <c r="C5" s="115"/>
      <c r="D5" s="259" t="s">
        <v>60</v>
      </c>
      <c r="E5" s="259" t="s">
        <v>164</v>
      </c>
      <c r="F5" s="259" t="s">
        <v>165</v>
      </c>
      <c r="G5" s="185"/>
    </row>
    <row r="6" ht="19.5" customHeight="true" spans="1:7">
      <c r="A6" s="258" t="s">
        <v>166</v>
      </c>
      <c r="B6" s="258" t="s">
        <v>167</v>
      </c>
      <c r="C6" s="258" t="s">
        <v>168</v>
      </c>
      <c r="D6" s="259">
        <v>4</v>
      </c>
      <c r="E6" s="266" t="s">
        <v>169</v>
      </c>
      <c r="F6" s="266" t="s">
        <v>170</v>
      </c>
      <c r="G6" s="258" t="s">
        <v>171</v>
      </c>
    </row>
    <row r="7" ht="22.5" customHeight="true" spans="1:7">
      <c r="A7" s="215" t="s">
        <v>87</v>
      </c>
      <c r="B7" s="215" t="s">
        <v>88</v>
      </c>
      <c r="C7" s="260">
        <v>14938600.7</v>
      </c>
      <c r="D7" s="260">
        <v>11836294.18</v>
      </c>
      <c r="E7" s="260">
        <v>10726856.58</v>
      </c>
      <c r="F7" s="260">
        <v>1109437.6</v>
      </c>
      <c r="G7" s="260">
        <v>3102306.52</v>
      </c>
    </row>
    <row r="8" ht="22.5" customHeight="true" spans="1:7">
      <c r="A8" s="261" t="s">
        <v>89</v>
      </c>
      <c r="B8" s="261" t="s">
        <v>172</v>
      </c>
      <c r="C8" s="260">
        <v>14938600.7</v>
      </c>
      <c r="D8" s="260">
        <v>11836294.18</v>
      </c>
      <c r="E8" s="260">
        <v>10726856.58</v>
      </c>
      <c r="F8" s="260">
        <v>1109437.6</v>
      </c>
      <c r="G8" s="260">
        <v>3102306.52</v>
      </c>
    </row>
    <row r="9" ht="22.5" customHeight="true" spans="1:7">
      <c r="A9" s="262" t="s">
        <v>90</v>
      </c>
      <c r="B9" s="262" t="s">
        <v>173</v>
      </c>
      <c r="C9" s="260">
        <v>11836294.18</v>
      </c>
      <c r="D9" s="260">
        <v>11836294.18</v>
      </c>
      <c r="E9" s="260">
        <v>10726856.58</v>
      </c>
      <c r="F9" s="260">
        <v>1109437.6</v>
      </c>
      <c r="G9" s="260"/>
    </row>
    <row r="10" ht="22.5" customHeight="true" spans="1:7">
      <c r="A10" s="262" t="s">
        <v>91</v>
      </c>
      <c r="B10" s="262" t="s">
        <v>174</v>
      </c>
      <c r="C10" s="260">
        <v>100000</v>
      </c>
      <c r="D10" s="260"/>
      <c r="E10" s="260"/>
      <c r="F10" s="260"/>
      <c r="G10" s="260">
        <v>100000</v>
      </c>
    </row>
    <row r="11" ht="22.5" customHeight="true" spans="1:7">
      <c r="A11" s="262" t="s">
        <v>92</v>
      </c>
      <c r="B11" s="262" t="s">
        <v>175</v>
      </c>
      <c r="C11" s="260">
        <v>1126228.28</v>
      </c>
      <c r="D11" s="260"/>
      <c r="E11" s="260"/>
      <c r="F11" s="260"/>
      <c r="G11" s="260">
        <v>1126228.28</v>
      </c>
    </row>
    <row r="12" ht="22.5" customHeight="true" spans="1:7">
      <c r="A12" s="262" t="s">
        <v>93</v>
      </c>
      <c r="B12" s="262" t="s">
        <v>176</v>
      </c>
      <c r="C12" s="260">
        <v>30000</v>
      </c>
      <c r="D12" s="260"/>
      <c r="E12" s="260"/>
      <c r="F12" s="260"/>
      <c r="G12" s="260">
        <v>30000</v>
      </c>
    </row>
    <row r="13" ht="22.5" customHeight="true" spans="1:7">
      <c r="A13" s="262" t="s">
        <v>94</v>
      </c>
      <c r="B13" s="262" t="s">
        <v>177</v>
      </c>
      <c r="C13" s="260">
        <v>837900</v>
      </c>
      <c r="D13" s="260"/>
      <c r="E13" s="260"/>
      <c r="F13" s="260"/>
      <c r="G13" s="260">
        <v>837900</v>
      </c>
    </row>
    <row r="14" ht="22.5" customHeight="true" spans="1:7">
      <c r="A14" s="262" t="s">
        <v>95</v>
      </c>
      <c r="B14" s="262" t="s">
        <v>178</v>
      </c>
      <c r="C14" s="260">
        <v>20000</v>
      </c>
      <c r="D14" s="260"/>
      <c r="E14" s="260"/>
      <c r="F14" s="260"/>
      <c r="G14" s="260">
        <v>20000</v>
      </c>
    </row>
    <row r="15" ht="22.5" customHeight="true" spans="1:7">
      <c r="A15" s="262" t="s">
        <v>96</v>
      </c>
      <c r="B15" s="262" t="s">
        <v>179</v>
      </c>
      <c r="C15" s="260">
        <v>140000</v>
      </c>
      <c r="D15" s="260"/>
      <c r="E15" s="260"/>
      <c r="F15" s="260"/>
      <c r="G15" s="260">
        <v>140000</v>
      </c>
    </row>
    <row r="16" ht="22.5" customHeight="true" spans="1:7">
      <c r="A16" s="262" t="s">
        <v>97</v>
      </c>
      <c r="B16" s="262" t="s">
        <v>180</v>
      </c>
      <c r="C16" s="260">
        <v>582269.13</v>
      </c>
      <c r="D16" s="260"/>
      <c r="E16" s="260"/>
      <c r="F16" s="260"/>
      <c r="G16" s="260">
        <v>582269.13</v>
      </c>
    </row>
    <row r="17" ht="22.5" customHeight="true" spans="1:7">
      <c r="A17" s="262" t="s">
        <v>98</v>
      </c>
      <c r="B17" s="262" t="s">
        <v>181</v>
      </c>
      <c r="C17" s="260">
        <v>265909.11</v>
      </c>
      <c r="D17" s="260"/>
      <c r="E17" s="260"/>
      <c r="F17" s="260"/>
      <c r="G17" s="260">
        <v>265909.11</v>
      </c>
    </row>
    <row r="18" ht="22.5" customHeight="true" spans="1:7">
      <c r="A18" s="215" t="s">
        <v>99</v>
      </c>
      <c r="B18" s="215" t="s">
        <v>100</v>
      </c>
      <c r="C18" s="260">
        <v>1550688.32</v>
      </c>
      <c r="D18" s="260">
        <v>1550688.32</v>
      </c>
      <c r="E18" s="260">
        <v>1528288.32</v>
      </c>
      <c r="F18" s="260">
        <v>22400</v>
      </c>
      <c r="G18" s="260"/>
    </row>
    <row r="19" ht="22.5" customHeight="true" spans="1:7">
      <c r="A19" s="261" t="s">
        <v>101</v>
      </c>
      <c r="B19" s="261" t="s">
        <v>182</v>
      </c>
      <c r="C19" s="260">
        <v>1539084.32</v>
      </c>
      <c r="D19" s="260">
        <v>1539084.32</v>
      </c>
      <c r="E19" s="260">
        <v>1516684.32</v>
      </c>
      <c r="F19" s="260">
        <v>22400</v>
      </c>
      <c r="G19" s="260"/>
    </row>
    <row r="20" ht="22.5" customHeight="true" spans="1:7">
      <c r="A20" s="262" t="s">
        <v>102</v>
      </c>
      <c r="B20" s="262" t="s">
        <v>183</v>
      </c>
      <c r="C20" s="260">
        <v>1516684.32</v>
      </c>
      <c r="D20" s="260">
        <v>1516684.32</v>
      </c>
      <c r="E20" s="260">
        <v>1516684.32</v>
      </c>
      <c r="F20" s="260"/>
      <c r="G20" s="260"/>
    </row>
    <row r="21" ht="22.5" customHeight="true" spans="1:7">
      <c r="A21" s="262" t="s">
        <v>104</v>
      </c>
      <c r="B21" s="262" t="s">
        <v>184</v>
      </c>
      <c r="C21" s="260">
        <v>22400</v>
      </c>
      <c r="D21" s="260">
        <v>22400</v>
      </c>
      <c r="E21" s="260"/>
      <c r="F21" s="260">
        <v>22400</v>
      </c>
      <c r="G21" s="260"/>
    </row>
    <row r="22" ht="22.5" customHeight="true" spans="1:7">
      <c r="A22" s="261" t="s">
        <v>105</v>
      </c>
      <c r="B22" s="261" t="s">
        <v>185</v>
      </c>
      <c r="C22" s="260">
        <v>11604</v>
      </c>
      <c r="D22" s="260">
        <v>11604</v>
      </c>
      <c r="E22" s="260">
        <v>11604</v>
      </c>
      <c r="F22" s="260"/>
      <c r="G22" s="260"/>
    </row>
    <row r="23" ht="22.5" customHeight="true" spans="1:7">
      <c r="A23" s="262" t="s">
        <v>106</v>
      </c>
      <c r="B23" s="262" t="s">
        <v>186</v>
      </c>
      <c r="C23" s="260">
        <v>11604</v>
      </c>
      <c r="D23" s="260">
        <v>11604</v>
      </c>
      <c r="E23" s="260">
        <v>11604</v>
      </c>
      <c r="F23" s="260"/>
      <c r="G23" s="260"/>
    </row>
    <row r="24" ht="22.5" customHeight="true" spans="1:7">
      <c r="A24" s="215" t="s">
        <v>107</v>
      </c>
      <c r="B24" s="215" t="s">
        <v>108</v>
      </c>
      <c r="C24" s="260">
        <v>1291227.34</v>
      </c>
      <c r="D24" s="260">
        <v>1291227.34</v>
      </c>
      <c r="E24" s="260">
        <v>1291227.34</v>
      </c>
      <c r="F24" s="260"/>
      <c r="G24" s="260"/>
    </row>
    <row r="25" ht="22.5" customHeight="true" spans="1:7">
      <c r="A25" s="261" t="s">
        <v>109</v>
      </c>
      <c r="B25" s="261" t="s">
        <v>187</v>
      </c>
      <c r="C25" s="260">
        <v>1291227.34</v>
      </c>
      <c r="D25" s="260">
        <v>1291227.34</v>
      </c>
      <c r="E25" s="260">
        <v>1291227.34</v>
      </c>
      <c r="F25" s="260"/>
      <c r="G25" s="260"/>
    </row>
    <row r="26" ht="22.5" customHeight="true" spans="1:7">
      <c r="A26" s="262" t="s">
        <v>110</v>
      </c>
      <c r="B26" s="262" t="s">
        <v>188</v>
      </c>
      <c r="C26" s="260">
        <v>630745.2</v>
      </c>
      <c r="D26" s="260">
        <v>630745.2</v>
      </c>
      <c r="E26" s="260">
        <v>630745.2</v>
      </c>
      <c r="F26" s="260"/>
      <c r="G26" s="260"/>
    </row>
    <row r="27" ht="22.5" customHeight="true" spans="1:7">
      <c r="A27" s="262" t="s">
        <v>111</v>
      </c>
      <c r="B27" s="262" t="s">
        <v>189</v>
      </c>
      <c r="C27" s="260">
        <v>101432.7</v>
      </c>
      <c r="D27" s="260">
        <v>101432.7</v>
      </c>
      <c r="E27" s="260">
        <v>101432.7</v>
      </c>
      <c r="F27" s="260"/>
      <c r="G27" s="260"/>
    </row>
    <row r="28" ht="22.5" customHeight="true" spans="1:7">
      <c r="A28" s="262" t="s">
        <v>112</v>
      </c>
      <c r="B28" s="262" t="s">
        <v>190</v>
      </c>
      <c r="C28" s="260">
        <v>520494.88</v>
      </c>
      <c r="D28" s="260">
        <v>520494.88</v>
      </c>
      <c r="E28" s="260">
        <v>520494.88</v>
      </c>
      <c r="F28" s="260"/>
      <c r="G28" s="260"/>
    </row>
    <row r="29" ht="22.5" customHeight="true" spans="1:7">
      <c r="A29" s="262" t="s">
        <v>113</v>
      </c>
      <c r="B29" s="262" t="s">
        <v>191</v>
      </c>
      <c r="C29" s="260">
        <v>38554.56</v>
      </c>
      <c r="D29" s="260">
        <v>38554.56</v>
      </c>
      <c r="E29" s="260">
        <v>38554.56</v>
      </c>
      <c r="F29" s="260"/>
      <c r="G29" s="260"/>
    </row>
    <row r="30" ht="22.5" customHeight="true" spans="1:7">
      <c r="A30" s="215" t="s">
        <v>118</v>
      </c>
      <c r="B30" s="215" t="s">
        <v>119</v>
      </c>
      <c r="C30" s="260">
        <v>1254753.24</v>
      </c>
      <c r="D30" s="260">
        <v>1254753.24</v>
      </c>
      <c r="E30" s="260">
        <v>1254753.24</v>
      </c>
      <c r="F30" s="260"/>
      <c r="G30" s="260"/>
    </row>
    <row r="31" ht="22.5" customHeight="true" spans="1:7">
      <c r="A31" s="261" t="s">
        <v>120</v>
      </c>
      <c r="B31" s="261" t="s">
        <v>192</v>
      </c>
      <c r="C31" s="260">
        <v>1254753.24</v>
      </c>
      <c r="D31" s="260">
        <v>1254753.24</v>
      </c>
      <c r="E31" s="260">
        <v>1254753.24</v>
      </c>
      <c r="F31" s="260"/>
      <c r="G31" s="260"/>
    </row>
    <row r="32" ht="22.5" customHeight="true" spans="1:7">
      <c r="A32" s="262" t="s">
        <v>121</v>
      </c>
      <c r="B32" s="262" t="s">
        <v>193</v>
      </c>
      <c r="C32" s="260">
        <v>1254753.24</v>
      </c>
      <c r="D32" s="260">
        <v>1254753.24</v>
      </c>
      <c r="E32" s="260">
        <v>1254753.24</v>
      </c>
      <c r="F32" s="260"/>
      <c r="G32" s="260"/>
    </row>
    <row r="33" ht="22.5" customHeight="true" spans="1:7">
      <c r="A33" s="263" t="s">
        <v>122</v>
      </c>
      <c r="B33" s="264" t="s">
        <v>122</v>
      </c>
      <c r="C33" s="265">
        <v>19035269.6</v>
      </c>
      <c r="D33" s="260">
        <v>15932963.08</v>
      </c>
      <c r="E33" s="265">
        <v>14801125.48</v>
      </c>
      <c r="F33" s="265">
        <v>1131837.6</v>
      </c>
      <c r="G33" s="265">
        <v>3102306.52</v>
      </c>
    </row>
  </sheetData>
  <mergeCells count="7">
    <mergeCell ref="A2:G2"/>
    <mergeCell ref="A3:E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F7"/>
  <sheetViews>
    <sheetView showZeros="0" workbookViewId="0">
      <selection activeCell="A1" sqref="A1"/>
    </sheetView>
  </sheetViews>
  <sheetFormatPr defaultColWidth="10.7083333333333" defaultRowHeight="14.25" customHeight="true" outlineLevelRow="6" outlineLevelCol="5"/>
  <cols>
    <col min="1" max="2" width="32" customWidth="true"/>
    <col min="3" max="6" width="30.1416666666667" customWidth="true"/>
  </cols>
  <sheetData>
    <row r="1" customHeight="true" spans="1:6">
      <c r="A1" s="239"/>
      <c r="B1" s="239"/>
      <c r="C1" s="173"/>
      <c r="D1" s="240"/>
      <c r="F1" s="253" t="s">
        <v>194</v>
      </c>
    </row>
    <row r="2" ht="36.75" customHeight="true" spans="1:6">
      <c r="A2" s="241" t="s">
        <v>195</v>
      </c>
      <c r="B2" s="242"/>
      <c r="C2" s="242"/>
      <c r="D2" s="242"/>
      <c r="E2" s="242"/>
      <c r="F2" s="242"/>
    </row>
    <row r="3" ht="18.75" customHeight="true" spans="1:6">
      <c r="A3" s="86" t="str">
        <f>"单位名称："&amp;"迪庆藏族自治州司法局"</f>
        <v>单位名称：迪庆藏族自治州司法局</v>
      </c>
      <c r="B3" s="239"/>
      <c r="C3" s="173"/>
      <c r="D3" s="243"/>
      <c r="F3" s="253" t="s">
        <v>196</v>
      </c>
    </row>
    <row r="4" ht="19.5" customHeight="true" spans="1:6">
      <c r="A4" s="244" t="s">
        <v>197</v>
      </c>
      <c r="B4" s="245" t="s">
        <v>198</v>
      </c>
      <c r="C4" s="145" t="s">
        <v>199</v>
      </c>
      <c r="D4" s="246"/>
      <c r="E4" s="254"/>
      <c r="F4" s="245" t="s">
        <v>200</v>
      </c>
    </row>
    <row r="5" ht="19.5" customHeight="true" spans="1:6">
      <c r="A5" s="247"/>
      <c r="B5" s="248"/>
      <c r="C5" s="144" t="s">
        <v>60</v>
      </c>
      <c r="D5" s="144" t="s">
        <v>201</v>
      </c>
      <c r="E5" s="144" t="s">
        <v>202</v>
      </c>
      <c r="F5" s="248"/>
    </row>
    <row r="6" ht="18.75" customHeight="true" spans="1:6">
      <c r="A6" s="249">
        <v>1</v>
      </c>
      <c r="B6" s="249">
        <v>2</v>
      </c>
      <c r="C6" s="250">
        <v>3</v>
      </c>
      <c r="D6" s="249">
        <v>4</v>
      </c>
      <c r="E6" s="249">
        <v>5</v>
      </c>
      <c r="F6" s="249">
        <v>6</v>
      </c>
    </row>
    <row r="7" ht="22.5" customHeight="true" spans="1:6">
      <c r="A7" s="251">
        <v>105000</v>
      </c>
      <c r="B7" s="251"/>
      <c r="C7" s="252">
        <v>75000</v>
      </c>
      <c r="D7" s="251"/>
      <c r="E7" s="251">
        <v>75000</v>
      </c>
      <c r="F7" s="251">
        <v>30000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W48"/>
  <sheetViews>
    <sheetView showZeros="0" workbookViewId="0">
      <selection activeCell="A1" sqref="A1"/>
    </sheetView>
  </sheetViews>
  <sheetFormatPr defaultColWidth="10.7083333333333" defaultRowHeight="14.25" customHeight="true"/>
  <cols>
    <col min="1" max="1" width="38.2833333333333" customWidth="true"/>
    <col min="2" max="2" width="29.7083333333333" customWidth="true"/>
    <col min="3" max="3" width="31" customWidth="true"/>
    <col min="4" max="4" width="11.85" customWidth="true"/>
    <col min="5" max="5" width="20.5666666666667" customWidth="true"/>
    <col min="6" max="6" width="12" customWidth="true"/>
    <col min="7" max="7" width="26.85" customWidth="true"/>
    <col min="8" max="21" width="23.1416666666667" customWidth="true"/>
    <col min="22" max="23" width="23.2833333333333" customWidth="true"/>
  </cols>
  <sheetData>
    <row r="1" ht="18.75" customHeight="true" spans="2:23">
      <c r="B1" s="229"/>
      <c r="D1" s="230"/>
      <c r="E1" s="230"/>
      <c r="F1" s="230"/>
      <c r="G1" s="230"/>
      <c r="H1" s="156"/>
      <c r="I1" s="156"/>
      <c r="J1" s="156"/>
      <c r="K1" s="156"/>
      <c r="L1" s="156"/>
      <c r="M1" s="156"/>
      <c r="N1" s="100"/>
      <c r="O1" s="100"/>
      <c r="P1" s="100"/>
      <c r="Q1" s="156"/>
      <c r="U1" s="229"/>
      <c r="W1" s="138" t="s">
        <v>203</v>
      </c>
    </row>
    <row r="2" ht="39.75" customHeight="true" spans="1:23">
      <c r="A2" s="231" t="s">
        <v>204</v>
      </c>
      <c r="B2" s="150"/>
      <c r="C2" s="150"/>
      <c r="D2" s="150"/>
      <c r="E2" s="150"/>
      <c r="F2" s="150"/>
      <c r="G2" s="150"/>
      <c r="H2" s="150"/>
      <c r="I2" s="150"/>
      <c r="J2" s="150"/>
      <c r="K2" s="150"/>
      <c r="L2" s="150"/>
      <c r="M2" s="150"/>
      <c r="N2" s="85"/>
      <c r="O2" s="85"/>
      <c r="P2" s="85"/>
      <c r="Q2" s="150"/>
      <c r="R2" s="150"/>
      <c r="S2" s="150"/>
      <c r="T2" s="150"/>
      <c r="U2" s="150"/>
      <c r="V2" s="150"/>
      <c r="W2" s="150"/>
    </row>
    <row r="3" ht="18.75" customHeight="true" spans="1:23">
      <c r="A3" s="86" t="str">
        <f>"单位名称："&amp;"迪庆藏族自治州司法局"</f>
        <v>单位名称：迪庆藏族自治州司法局</v>
      </c>
      <c r="B3" s="232"/>
      <c r="C3" s="232"/>
      <c r="D3" s="232"/>
      <c r="E3" s="232"/>
      <c r="F3" s="232"/>
      <c r="G3" s="232"/>
      <c r="H3" s="158"/>
      <c r="I3" s="158"/>
      <c r="J3" s="158"/>
      <c r="K3" s="158"/>
      <c r="L3" s="158"/>
      <c r="M3" s="158"/>
      <c r="N3" s="102"/>
      <c r="O3" s="102"/>
      <c r="P3" s="102"/>
      <c r="Q3" s="158"/>
      <c r="U3" s="229"/>
      <c r="W3" s="174" t="s">
        <v>196</v>
      </c>
    </row>
    <row r="4" ht="18" customHeight="true" spans="1:23">
      <c r="A4" s="88" t="s">
        <v>205</v>
      </c>
      <c r="B4" s="88" t="s">
        <v>206</v>
      </c>
      <c r="C4" s="88" t="s">
        <v>207</v>
      </c>
      <c r="D4" s="88" t="s">
        <v>208</v>
      </c>
      <c r="E4" s="88" t="s">
        <v>209</v>
      </c>
      <c r="F4" s="88" t="s">
        <v>210</v>
      </c>
      <c r="G4" s="88" t="s">
        <v>211</v>
      </c>
      <c r="H4" s="235" t="s">
        <v>212</v>
      </c>
      <c r="I4" s="175" t="s">
        <v>212</v>
      </c>
      <c r="J4" s="175"/>
      <c r="K4" s="175"/>
      <c r="L4" s="175"/>
      <c r="M4" s="175"/>
      <c r="N4" s="105"/>
      <c r="O4" s="105"/>
      <c r="P4" s="105"/>
      <c r="Q4" s="152" t="s">
        <v>64</v>
      </c>
      <c r="R4" s="175" t="s">
        <v>81</v>
      </c>
      <c r="S4" s="175"/>
      <c r="T4" s="175"/>
      <c r="U4" s="175"/>
      <c r="V4" s="175"/>
      <c r="W4" s="238"/>
    </row>
    <row r="5" ht="18" customHeight="true" spans="1:23">
      <c r="A5" s="90"/>
      <c r="B5" s="227"/>
      <c r="C5" s="90"/>
      <c r="D5" s="90"/>
      <c r="E5" s="90"/>
      <c r="F5" s="90"/>
      <c r="G5" s="90"/>
      <c r="H5" s="199" t="s">
        <v>58</v>
      </c>
      <c r="I5" s="235" t="s">
        <v>61</v>
      </c>
      <c r="J5" s="175"/>
      <c r="K5" s="175"/>
      <c r="L5" s="175"/>
      <c r="M5" s="238"/>
      <c r="N5" s="104" t="s">
        <v>213</v>
      </c>
      <c r="O5" s="105"/>
      <c r="P5" s="106"/>
      <c r="Q5" s="88" t="s">
        <v>64</v>
      </c>
      <c r="R5" s="235" t="s">
        <v>81</v>
      </c>
      <c r="S5" s="152" t="s">
        <v>67</v>
      </c>
      <c r="T5" s="175" t="s">
        <v>81</v>
      </c>
      <c r="U5" s="152" t="s">
        <v>69</v>
      </c>
      <c r="V5" s="152" t="s">
        <v>70</v>
      </c>
      <c r="W5" s="153" t="s">
        <v>71</v>
      </c>
    </row>
    <row r="6" ht="18.75" customHeight="true" spans="1:23">
      <c r="A6" s="114"/>
      <c r="B6" s="114"/>
      <c r="C6" s="114"/>
      <c r="D6" s="114"/>
      <c r="E6" s="114"/>
      <c r="F6" s="114"/>
      <c r="G6" s="114"/>
      <c r="H6" s="114"/>
      <c r="I6" s="237" t="s">
        <v>214</v>
      </c>
      <c r="J6" s="88" t="s">
        <v>215</v>
      </c>
      <c r="K6" s="88" t="s">
        <v>216</v>
      </c>
      <c r="L6" s="88" t="s">
        <v>217</v>
      </c>
      <c r="M6" s="88" t="s">
        <v>218</v>
      </c>
      <c r="N6" s="88" t="s">
        <v>61</v>
      </c>
      <c r="O6" s="88" t="s">
        <v>62</v>
      </c>
      <c r="P6" s="88" t="s">
        <v>63</v>
      </c>
      <c r="Q6" s="114"/>
      <c r="R6" s="88" t="s">
        <v>60</v>
      </c>
      <c r="S6" s="88" t="s">
        <v>67</v>
      </c>
      <c r="T6" s="88" t="s">
        <v>219</v>
      </c>
      <c r="U6" s="88" t="s">
        <v>69</v>
      </c>
      <c r="V6" s="88" t="s">
        <v>70</v>
      </c>
      <c r="W6" s="88" t="s">
        <v>71</v>
      </c>
    </row>
    <row r="7" ht="37.5" customHeight="true" spans="1:23">
      <c r="A7" s="202"/>
      <c r="B7" s="202"/>
      <c r="C7" s="202"/>
      <c r="D7" s="202"/>
      <c r="E7" s="202"/>
      <c r="F7" s="202"/>
      <c r="G7" s="202"/>
      <c r="H7" s="202"/>
      <c r="I7" s="178" t="s">
        <v>60</v>
      </c>
      <c r="J7" s="92" t="s">
        <v>220</v>
      </c>
      <c r="K7" s="92" t="s">
        <v>216</v>
      </c>
      <c r="L7" s="92" t="s">
        <v>217</v>
      </c>
      <c r="M7" s="92" t="s">
        <v>218</v>
      </c>
      <c r="N7" s="92" t="s">
        <v>216</v>
      </c>
      <c r="O7" s="92" t="s">
        <v>217</v>
      </c>
      <c r="P7" s="92" t="s">
        <v>218</v>
      </c>
      <c r="Q7" s="92" t="s">
        <v>64</v>
      </c>
      <c r="R7" s="92" t="s">
        <v>60</v>
      </c>
      <c r="S7" s="92" t="s">
        <v>67</v>
      </c>
      <c r="T7" s="92" t="s">
        <v>219</v>
      </c>
      <c r="U7" s="92" t="s">
        <v>69</v>
      </c>
      <c r="V7" s="92" t="s">
        <v>70</v>
      </c>
      <c r="W7" s="92" t="s">
        <v>71</v>
      </c>
    </row>
    <row r="8" ht="19.5" customHeight="true" spans="1:23">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row>
    <row r="9" ht="22.5" customHeight="true" spans="1:23">
      <c r="A9" s="110" t="s">
        <v>73</v>
      </c>
      <c r="B9" s="110"/>
      <c r="C9" s="110"/>
      <c r="D9" s="110"/>
      <c r="E9" s="110"/>
      <c r="F9" s="110"/>
      <c r="G9" s="110"/>
      <c r="H9" s="179"/>
      <c r="I9" s="179"/>
      <c r="J9" s="179"/>
      <c r="K9" s="131"/>
      <c r="L9" s="179"/>
      <c r="M9" s="131"/>
      <c r="N9" s="131"/>
      <c r="O9" s="131"/>
      <c r="P9" s="131"/>
      <c r="Q9" s="179"/>
      <c r="R9" s="179"/>
      <c r="S9" s="179"/>
      <c r="T9" s="179"/>
      <c r="U9" s="179"/>
      <c r="V9" s="179"/>
      <c r="W9" s="179"/>
    </row>
    <row r="10" ht="22.5" customHeight="true" spans="1:23">
      <c r="A10" s="110" t="s">
        <v>73</v>
      </c>
      <c r="B10" s="110" t="s">
        <v>221</v>
      </c>
      <c r="C10" s="110" t="s">
        <v>222</v>
      </c>
      <c r="D10" s="110" t="s">
        <v>90</v>
      </c>
      <c r="E10" s="110" t="s">
        <v>173</v>
      </c>
      <c r="F10" s="110" t="s">
        <v>223</v>
      </c>
      <c r="G10" s="110" t="s">
        <v>224</v>
      </c>
      <c r="H10" s="179">
        <v>374136</v>
      </c>
      <c r="I10" s="179">
        <v>374136</v>
      </c>
      <c r="J10" s="179"/>
      <c r="K10" s="131"/>
      <c r="L10" s="179">
        <v>374136</v>
      </c>
      <c r="M10" s="131"/>
      <c r="N10" s="226"/>
      <c r="O10" s="226"/>
      <c r="P10" s="226"/>
      <c r="Q10" s="179"/>
      <c r="R10" s="179"/>
      <c r="S10" s="179"/>
      <c r="T10" s="179"/>
      <c r="U10" s="179"/>
      <c r="V10" s="179"/>
      <c r="W10" s="179"/>
    </row>
    <row r="11" ht="22.5" customHeight="true" spans="1:23">
      <c r="A11" s="110" t="s">
        <v>73</v>
      </c>
      <c r="B11" s="110" t="s">
        <v>225</v>
      </c>
      <c r="C11" s="110" t="s">
        <v>226</v>
      </c>
      <c r="D11" s="110" t="s">
        <v>90</v>
      </c>
      <c r="E11" s="110" t="s">
        <v>173</v>
      </c>
      <c r="F11" s="110" t="s">
        <v>223</v>
      </c>
      <c r="G11" s="110" t="s">
        <v>224</v>
      </c>
      <c r="H11" s="179">
        <v>2276724</v>
      </c>
      <c r="I11" s="179">
        <v>2276724</v>
      </c>
      <c r="J11" s="59"/>
      <c r="K11" s="59"/>
      <c r="L11" s="179">
        <v>2276724</v>
      </c>
      <c r="M11" s="59"/>
      <c r="N11" s="226"/>
      <c r="O11" s="226"/>
      <c r="P11" s="226"/>
      <c r="Q11" s="179"/>
      <c r="R11" s="179"/>
      <c r="S11" s="179"/>
      <c r="T11" s="179"/>
      <c r="U11" s="179"/>
      <c r="V11" s="179"/>
      <c r="W11" s="179"/>
    </row>
    <row r="12" ht="22.5" customHeight="true" spans="1:23">
      <c r="A12" s="110" t="s">
        <v>73</v>
      </c>
      <c r="B12" s="110" t="s">
        <v>225</v>
      </c>
      <c r="C12" s="110" t="s">
        <v>226</v>
      </c>
      <c r="D12" s="110" t="s">
        <v>90</v>
      </c>
      <c r="E12" s="110" t="s">
        <v>173</v>
      </c>
      <c r="F12" s="110" t="s">
        <v>227</v>
      </c>
      <c r="G12" s="110" t="s">
        <v>228</v>
      </c>
      <c r="H12" s="179">
        <v>5314332</v>
      </c>
      <c r="I12" s="179">
        <v>5314332</v>
      </c>
      <c r="J12" s="59"/>
      <c r="K12" s="59"/>
      <c r="L12" s="179">
        <v>5314332</v>
      </c>
      <c r="M12" s="59"/>
      <c r="N12" s="226"/>
      <c r="O12" s="226"/>
      <c r="P12" s="226"/>
      <c r="Q12" s="179"/>
      <c r="R12" s="179"/>
      <c r="S12" s="179"/>
      <c r="T12" s="179"/>
      <c r="U12" s="179"/>
      <c r="V12" s="179"/>
      <c r="W12" s="179"/>
    </row>
    <row r="13" ht="22.5" customHeight="true" spans="1:23">
      <c r="A13" s="110" t="s">
        <v>73</v>
      </c>
      <c r="B13" s="110" t="s">
        <v>221</v>
      </c>
      <c r="C13" s="110" t="s">
        <v>222</v>
      </c>
      <c r="D13" s="110" t="s">
        <v>90</v>
      </c>
      <c r="E13" s="110" t="s">
        <v>173</v>
      </c>
      <c r="F13" s="110" t="s">
        <v>227</v>
      </c>
      <c r="G13" s="110" t="s">
        <v>228</v>
      </c>
      <c r="H13" s="179">
        <v>324624</v>
      </c>
      <c r="I13" s="179">
        <v>324624</v>
      </c>
      <c r="J13" s="59"/>
      <c r="K13" s="59"/>
      <c r="L13" s="179">
        <v>324624</v>
      </c>
      <c r="M13" s="59"/>
      <c r="N13" s="226"/>
      <c r="O13" s="226"/>
      <c r="P13" s="226"/>
      <c r="Q13" s="179"/>
      <c r="R13" s="179"/>
      <c r="S13" s="179"/>
      <c r="T13" s="179"/>
      <c r="U13" s="179"/>
      <c r="V13" s="179"/>
      <c r="W13" s="179"/>
    </row>
    <row r="14" ht="22.5" customHeight="true" spans="1:23">
      <c r="A14" s="110" t="s">
        <v>73</v>
      </c>
      <c r="B14" s="110" t="s">
        <v>229</v>
      </c>
      <c r="C14" s="110" t="s">
        <v>230</v>
      </c>
      <c r="D14" s="110" t="s">
        <v>90</v>
      </c>
      <c r="E14" s="110" t="s">
        <v>173</v>
      </c>
      <c r="F14" s="110" t="s">
        <v>231</v>
      </c>
      <c r="G14" s="110" t="s">
        <v>232</v>
      </c>
      <c r="H14" s="179">
        <v>1366500</v>
      </c>
      <c r="I14" s="179">
        <v>1366500</v>
      </c>
      <c r="J14" s="59"/>
      <c r="K14" s="59"/>
      <c r="L14" s="179">
        <v>1366500</v>
      </c>
      <c r="M14" s="59"/>
      <c r="N14" s="226"/>
      <c r="O14" s="226"/>
      <c r="P14" s="226"/>
      <c r="Q14" s="179"/>
      <c r="R14" s="179"/>
      <c r="S14" s="179"/>
      <c r="T14" s="179"/>
      <c r="U14" s="179"/>
      <c r="V14" s="179"/>
      <c r="W14" s="179"/>
    </row>
    <row r="15" ht="22.5" customHeight="true" spans="1:23">
      <c r="A15" s="110" t="s">
        <v>73</v>
      </c>
      <c r="B15" s="110" t="s">
        <v>225</v>
      </c>
      <c r="C15" s="110" t="s">
        <v>226</v>
      </c>
      <c r="D15" s="110" t="s">
        <v>90</v>
      </c>
      <c r="E15" s="110" t="s">
        <v>173</v>
      </c>
      <c r="F15" s="110" t="s">
        <v>231</v>
      </c>
      <c r="G15" s="110" t="s">
        <v>232</v>
      </c>
      <c r="H15" s="179">
        <v>189727</v>
      </c>
      <c r="I15" s="179">
        <v>189727</v>
      </c>
      <c r="J15" s="59"/>
      <c r="K15" s="59"/>
      <c r="L15" s="179">
        <v>189727</v>
      </c>
      <c r="M15" s="59"/>
      <c r="N15" s="226"/>
      <c r="O15" s="226"/>
      <c r="P15" s="226"/>
      <c r="Q15" s="179"/>
      <c r="R15" s="179"/>
      <c r="S15" s="179"/>
      <c r="T15" s="179"/>
      <c r="U15" s="179"/>
      <c r="V15" s="179"/>
      <c r="W15" s="179"/>
    </row>
    <row r="16" ht="22.5" customHeight="true" spans="1:23">
      <c r="A16" s="110" t="s">
        <v>73</v>
      </c>
      <c r="B16" s="110" t="s">
        <v>221</v>
      </c>
      <c r="C16" s="110" t="s">
        <v>222</v>
      </c>
      <c r="D16" s="110" t="s">
        <v>90</v>
      </c>
      <c r="E16" s="110" t="s">
        <v>173</v>
      </c>
      <c r="F16" s="110" t="s">
        <v>233</v>
      </c>
      <c r="G16" s="110" t="s">
        <v>234</v>
      </c>
      <c r="H16" s="179">
        <v>498816</v>
      </c>
      <c r="I16" s="179">
        <v>498816</v>
      </c>
      <c r="J16" s="59"/>
      <c r="K16" s="59"/>
      <c r="L16" s="179">
        <v>498816</v>
      </c>
      <c r="M16" s="59"/>
      <c r="N16" s="226"/>
      <c r="O16" s="226"/>
      <c r="P16" s="226"/>
      <c r="Q16" s="179"/>
      <c r="R16" s="179"/>
      <c r="S16" s="179"/>
      <c r="T16" s="179"/>
      <c r="U16" s="179"/>
      <c r="V16" s="179"/>
      <c r="W16" s="179"/>
    </row>
    <row r="17" ht="22.5" customHeight="true" spans="1:23">
      <c r="A17" s="110" t="s">
        <v>73</v>
      </c>
      <c r="B17" s="110" t="s">
        <v>221</v>
      </c>
      <c r="C17" s="110" t="s">
        <v>222</v>
      </c>
      <c r="D17" s="110" t="s">
        <v>90</v>
      </c>
      <c r="E17" s="110" t="s">
        <v>173</v>
      </c>
      <c r="F17" s="110" t="s">
        <v>233</v>
      </c>
      <c r="G17" s="110" t="s">
        <v>234</v>
      </c>
      <c r="H17" s="179">
        <v>31178</v>
      </c>
      <c r="I17" s="179">
        <v>31178</v>
      </c>
      <c r="J17" s="59"/>
      <c r="K17" s="59"/>
      <c r="L17" s="179">
        <v>31178</v>
      </c>
      <c r="M17" s="59"/>
      <c r="N17" s="226"/>
      <c r="O17" s="226"/>
      <c r="P17" s="226"/>
      <c r="Q17" s="179"/>
      <c r="R17" s="179"/>
      <c r="S17" s="179"/>
      <c r="T17" s="179"/>
      <c r="U17" s="179"/>
      <c r="V17" s="179"/>
      <c r="W17" s="179"/>
    </row>
    <row r="18" ht="22.5" customHeight="true" spans="1:23">
      <c r="A18" s="110" t="s">
        <v>73</v>
      </c>
      <c r="B18" s="110" t="s">
        <v>235</v>
      </c>
      <c r="C18" s="110" t="s">
        <v>236</v>
      </c>
      <c r="D18" s="110" t="s">
        <v>90</v>
      </c>
      <c r="E18" s="110" t="s">
        <v>173</v>
      </c>
      <c r="F18" s="110" t="s">
        <v>233</v>
      </c>
      <c r="G18" s="110" t="s">
        <v>234</v>
      </c>
      <c r="H18" s="179">
        <v>250860</v>
      </c>
      <c r="I18" s="179">
        <v>250860</v>
      </c>
      <c r="J18" s="59"/>
      <c r="K18" s="59"/>
      <c r="L18" s="179">
        <v>250860</v>
      </c>
      <c r="M18" s="59"/>
      <c r="N18" s="226"/>
      <c r="O18" s="226"/>
      <c r="P18" s="226"/>
      <c r="Q18" s="179"/>
      <c r="R18" s="179"/>
      <c r="S18" s="179"/>
      <c r="T18" s="179"/>
      <c r="U18" s="179"/>
      <c r="V18" s="179"/>
      <c r="W18" s="179"/>
    </row>
    <row r="19" ht="22.5" customHeight="true" spans="1:23">
      <c r="A19" s="110" t="s">
        <v>73</v>
      </c>
      <c r="B19" s="110" t="s">
        <v>235</v>
      </c>
      <c r="C19" s="110" t="s">
        <v>236</v>
      </c>
      <c r="D19" s="110" t="s">
        <v>90</v>
      </c>
      <c r="E19" s="110" t="s">
        <v>173</v>
      </c>
      <c r="F19" s="110" t="s">
        <v>233</v>
      </c>
      <c r="G19" s="110" t="s">
        <v>234</v>
      </c>
      <c r="H19" s="179">
        <v>88000</v>
      </c>
      <c r="I19" s="179">
        <v>88000</v>
      </c>
      <c r="J19" s="59"/>
      <c r="K19" s="59"/>
      <c r="L19" s="179">
        <v>88000</v>
      </c>
      <c r="M19" s="59"/>
      <c r="N19" s="226"/>
      <c r="O19" s="226"/>
      <c r="P19" s="226"/>
      <c r="Q19" s="179"/>
      <c r="R19" s="179"/>
      <c r="S19" s="179"/>
      <c r="T19" s="179"/>
      <c r="U19" s="179"/>
      <c r="V19" s="179"/>
      <c r="W19" s="179"/>
    </row>
    <row r="20" ht="22.5" customHeight="true" spans="1:23">
      <c r="A20" s="110" t="s">
        <v>73</v>
      </c>
      <c r="B20" s="110" t="s">
        <v>237</v>
      </c>
      <c r="C20" s="110" t="s">
        <v>238</v>
      </c>
      <c r="D20" s="110" t="s">
        <v>102</v>
      </c>
      <c r="E20" s="110" t="s">
        <v>183</v>
      </c>
      <c r="F20" s="110" t="s">
        <v>239</v>
      </c>
      <c r="G20" s="110" t="s">
        <v>240</v>
      </c>
      <c r="H20" s="179">
        <v>1516684.32</v>
      </c>
      <c r="I20" s="179">
        <v>1516684.32</v>
      </c>
      <c r="J20" s="59"/>
      <c r="K20" s="59"/>
      <c r="L20" s="179">
        <v>1516684.32</v>
      </c>
      <c r="M20" s="59"/>
      <c r="N20" s="226"/>
      <c r="O20" s="226"/>
      <c r="P20" s="226"/>
      <c r="Q20" s="179"/>
      <c r="R20" s="179"/>
      <c r="S20" s="179"/>
      <c r="T20" s="179"/>
      <c r="U20" s="179"/>
      <c r="V20" s="179"/>
      <c r="W20" s="179"/>
    </row>
    <row r="21" ht="22.5" customHeight="true" spans="1:23">
      <c r="A21" s="110" t="s">
        <v>73</v>
      </c>
      <c r="B21" s="110" t="s">
        <v>237</v>
      </c>
      <c r="C21" s="110" t="s">
        <v>238</v>
      </c>
      <c r="D21" s="110" t="s">
        <v>111</v>
      </c>
      <c r="E21" s="110" t="s">
        <v>189</v>
      </c>
      <c r="F21" s="110" t="s">
        <v>241</v>
      </c>
      <c r="G21" s="110" t="s">
        <v>242</v>
      </c>
      <c r="H21" s="179">
        <v>101432.7</v>
      </c>
      <c r="I21" s="179">
        <v>101432.7</v>
      </c>
      <c r="J21" s="59"/>
      <c r="K21" s="59"/>
      <c r="L21" s="179">
        <v>101432.7</v>
      </c>
      <c r="M21" s="59"/>
      <c r="N21" s="226"/>
      <c r="O21" s="226"/>
      <c r="P21" s="226"/>
      <c r="Q21" s="179"/>
      <c r="R21" s="179"/>
      <c r="S21" s="179"/>
      <c r="T21" s="179"/>
      <c r="U21" s="179"/>
      <c r="V21" s="179"/>
      <c r="W21" s="179"/>
    </row>
    <row r="22" ht="22.5" customHeight="true" spans="1:23">
      <c r="A22" s="110" t="s">
        <v>73</v>
      </c>
      <c r="B22" s="110" t="s">
        <v>237</v>
      </c>
      <c r="C22" s="110" t="s">
        <v>238</v>
      </c>
      <c r="D22" s="110" t="s">
        <v>110</v>
      </c>
      <c r="E22" s="110" t="s">
        <v>188</v>
      </c>
      <c r="F22" s="110" t="s">
        <v>241</v>
      </c>
      <c r="G22" s="110" t="s">
        <v>242</v>
      </c>
      <c r="H22" s="179">
        <v>630745.2</v>
      </c>
      <c r="I22" s="179">
        <v>630745.2</v>
      </c>
      <c r="J22" s="59"/>
      <c r="K22" s="59"/>
      <c r="L22" s="179">
        <v>630745.2</v>
      </c>
      <c r="M22" s="59"/>
      <c r="N22" s="226"/>
      <c r="O22" s="226"/>
      <c r="P22" s="226"/>
      <c r="Q22" s="179"/>
      <c r="R22" s="179"/>
      <c r="S22" s="179"/>
      <c r="T22" s="179"/>
      <c r="U22" s="179"/>
      <c r="V22" s="179"/>
      <c r="W22" s="179"/>
    </row>
    <row r="23" ht="22.5" customHeight="true" spans="1:23">
      <c r="A23" s="110" t="s">
        <v>73</v>
      </c>
      <c r="B23" s="110" t="s">
        <v>237</v>
      </c>
      <c r="C23" s="110" t="s">
        <v>238</v>
      </c>
      <c r="D23" s="110" t="s">
        <v>112</v>
      </c>
      <c r="E23" s="110" t="s">
        <v>190</v>
      </c>
      <c r="F23" s="110" t="s">
        <v>243</v>
      </c>
      <c r="G23" s="110" t="s">
        <v>244</v>
      </c>
      <c r="H23" s="179">
        <v>390494.88</v>
      </c>
      <c r="I23" s="179">
        <v>390494.88</v>
      </c>
      <c r="J23" s="59"/>
      <c r="K23" s="59"/>
      <c r="L23" s="179">
        <v>390494.88</v>
      </c>
      <c r="M23" s="59"/>
      <c r="N23" s="226"/>
      <c r="O23" s="226"/>
      <c r="P23" s="226"/>
      <c r="Q23" s="179"/>
      <c r="R23" s="179"/>
      <c r="S23" s="179"/>
      <c r="T23" s="179"/>
      <c r="U23" s="179"/>
      <c r="V23" s="179"/>
      <c r="W23" s="179"/>
    </row>
    <row r="24" ht="22.5" customHeight="true" spans="1:23">
      <c r="A24" s="110" t="s">
        <v>73</v>
      </c>
      <c r="B24" s="110" t="s">
        <v>237</v>
      </c>
      <c r="C24" s="110" t="s">
        <v>238</v>
      </c>
      <c r="D24" s="110" t="s">
        <v>112</v>
      </c>
      <c r="E24" s="110" t="s">
        <v>190</v>
      </c>
      <c r="F24" s="110" t="s">
        <v>243</v>
      </c>
      <c r="G24" s="110" t="s">
        <v>244</v>
      </c>
      <c r="H24" s="179">
        <v>130000</v>
      </c>
      <c r="I24" s="179">
        <v>130000</v>
      </c>
      <c r="J24" s="59"/>
      <c r="K24" s="59"/>
      <c r="L24" s="179">
        <v>130000</v>
      </c>
      <c r="M24" s="59"/>
      <c r="N24" s="226"/>
      <c r="O24" s="226"/>
      <c r="P24" s="226"/>
      <c r="Q24" s="179"/>
      <c r="R24" s="179"/>
      <c r="S24" s="179"/>
      <c r="T24" s="179"/>
      <c r="U24" s="179"/>
      <c r="V24" s="179"/>
      <c r="W24" s="179"/>
    </row>
    <row r="25" ht="22.5" customHeight="true" spans="1:23">
      <c r="A25" s="110" t="s">
        <v>73</v>
      </c>
      <c r="B25" s="110" t="s">
        <v>237</v>
      </c>
      <c r="C25" s="110" t="s">
        <v>238</v>
      </c>
      <c r="D25" s="110" t="s">
        <v>90</v>
      </c>
      <c r="E25" s="110" t="s">
        <v>173</v>
      </c>
      <c r="F25" s="110" t="s">
        <v>245</v>
      </c>
      <c r="G25" s="110" t="s">
        <v>246</v>
      </c>
      <c r="H25" s="179">
        <v>11959.58</v>
      </c>
      <c r="I25" s="179">
        <v>11959.58</v>
      </c>
      <c r="J25" s="59"/>
      <c r="K25" s="59"/>
      <c r="L25" s="179">
        <v>11959.58</v>
      </c>
      <c r="M25" s="59"/>
      <c r="N25" s="226"/>
      <c r="O25" s="226"/>
      <c r="P25" s="226"/>
      <c r="Q25" s="179"/>
      <c r="R25" s="179"/>
      <c r="S25" s="179"/>
      <c r="T25" s="179"/>
      <c r="U25" s="179"/>
      <c r="V25" s="179"/>
      <c r="W25" s="179"/>
    </row>
    <row r="26" ht="22.5" customHeight="true" spans="1:23">
      <c r="A26" s="110" t="s">
        <v>73</v>
      </c>
      <c r="B26" s="110" t="s">
        <v>237</v>
      </c>
      <c r="C26" s="110" t="s">
        <v>238</v>
      </c>
      <c r="D26" s="110" t="s">
        <v>113</v>
      </c>
      <c r="E26" s="110" t="s">
        <v>191</v>
      </c>
      <c r="F26" s="110" t="s">
        <v>245</v>
      </c>
      <c r="G26" s="110" t="s">
        <v>246</v>
      </c>
      <c r="H26" s="179">
        <v>16191.33</v>
      </c>
      <c r="I26" s="179">
        <v>16191.33</v>
      </c>
      <c r="J26" s="59"/>
      <c r="K26" s="59"/>
      <c r="L26" s="179">
        <v>16191.33</v>
      </c>
      <c r="M26" s="59"/>
      <c r="N26" s="226"/>
      <c r="O26" s="226"/>
      <c r="P26" s="226"/>
      <c r="Q26" s="179"/>
      <c r="R26" s="179"/>
      <c r="S26" s="179"/>
      <c r="T26" s="179"/>
      <c r="U26" s="179"/>
      <c r="V26" s="179"/>
      <c r="W26" s="179"/>
    </row>
    <row r="27" ht="22.5" customHeight="true" spans="1:23">
      <c r="A27" s="110" t="s">
        <v>73</v>
      </c>
      <c r="B27" s="110" t="s">
        <v>237</v>
      </c>
      <c r="C27" s="110" t="s">
        <v>238</v>
      </c>
      <c r="D27" s="110" t="s">
        <v>113</v>
      </c>
      <c r="E27" s="110" t="s">
        <v>191</v>
      </c>
      <c r="F27" s="110" t="s">
        <v>245</v>
      </c>
      <c r="G27" s="110" t="s">
        <v>246</v>
      </c>
      <c r="H27" s="179">
        <v>2767.23</v>
      </c>
      <c r="I27" s="179">
        <v>2767.23</v>
      </c>
      <c r="J27" s="59"/>
      <c r="K27" s="59"/>
      <c r="L27" s="179">
        <v>2767.23</v>
      </c>
      <c r="M27" s="59"/>
      <c r="N27" s="226"/>
      <c r="O27" s="226"/>
      <c r="P27" s="226"/>
      <c r="Q27" s="179"/>
      <c r="R27" s="179"/>
      <c r="S27" s="179"/>
      <c r="T27" s="179"/>
      <c r="U27" s="179"/>
      <c r="V27" s="179"/>
      <c r="W27" s="179"/>
    </row>
    <row r="28" ht="22.5" customHeight="true" spans="1:23">
      <c r="A28" s="110" t="s">
        <v>73</v>
      </c>
      <c r="B28" s="110" t="s">
        <v>237</v>
      </c>
      <c r="C28" s="110" t="s">
        <v>238</v>
      </c>
      <c r="D28" s="110" t="s">
        <v>113</v>
      </c>
      <c r="E28" s="110" t="s">
        <v>191</v>
      </c>
      <c r="F28" s="110" t="s">
        <v>245</v>
      </c>
      <c r="G28" s="110" t="s">
        <v>246</v>
      </c>
      <c r="H28" s="179">
        <v>2208</v>
      </c>
      <c r="I28" s="179">
        <v>2208</v>
      </c>
      <c r="J28" s="59"/>
      <c r="K28" s="59"/>
      <c r="L28" s="179">
        <v>2208</v>
      </c>
      <c r="M28" s="59"/>
      <c r="N28" s="226"/>
      <c r="O28" s="226"/>
      <c r="P28" s="226"/>
      <c r="Q28" s="179"/>
      <c r="R28" s="179"/>
      <c r="S28" s="179"/>
      <c r="T28" s="179"/>
      <c r="U28" s="179"/>
      <c r="V28" s="179"/>
      <c r="W28" s="179"/>
    </row>
    <row r="29" ht="22.5" customHeight="true" spans="1:23">
      <c r="A29" s="110" t="s">
        <v>73</v>
      </c>
      <c r="B29" s="110" t="s">
        <v>237</v>
      </c>
      <c r="C29" s="110" t="s">
        <v>238</v>
      </c>
      <c r="D29" s="110" t="s">
        <v>113</v>
      </c>
      <c r="E29" s="110" t="s">
        <v>191</v>
      </c>
      <c r="F29" s="110" t="s">
        <v>245</v>
      </c>
      <c r="G29" s="110" t="s">
        <v>246</v>
      </c>
      <c r="H29" s="179">
        <v>17388</v>
      </c>
      <c r="I29" s="179">
        <v>17388</v>
      </c>
      <c r="J29" s="59"/>
      <c r="K29" s="59"/>
      <c r="L29" s="179">
        <v>17388</v>
      </c>
      <c r="M29" s="59"/>
      <c r="N29" s="226"/>
      <c r="O29" s="226"/>
      <c r="P29" s="226"/>
      <c r="Q29" s="179"/>
      <c r="R29" s="179"/>
      <c r="S29" s="179"/>
      <c r="T29" s="179"/>
      <c r="U29" s="179"/>
      <c r="V29" s="179"/>
      <c r="W29" s="179"/>
    </row>
    <row r="30" ht="22.5" customHeight="true" spans="1:23">
      <c r="A30" s="110" t="s">
        <v>73</v>
      </c>
      <c r="B30" s="110" t="s">
        <v>247</v>
      </c>
      <c r="C30" s="110" t="s">
        <v>193</v>
      </c>
      <c r="D30" s="110" t="s">
        <v>121</v>
      </c>
      <c r="E30" s="110" t="s">
        <v>193</v>
      </c>
      <c r="F30" s="110" t="s">
        <v>248</v>
      </c>
      <c r="G30" s="110" t="s">
        <v>193</v>
      </c>
      <c r="H30" s="179">
        <v>1254753.24</v>
      </c>
      <c r="I30" s="179">
        <v>1254753.24</v>
      </c>
      <c r="J30" s="59"/>
      <c r="K30" s="59"/>
      <c r="L30" s="179">
        <v>1254753.24</v>
      </c>
      <c r="M30" s="59"/>
      <c r="N30" s="226"/>
      <c r="O30" s="226"/>
      <c r="P30" s="226"/>
      <c r="Q30" s="179"/>
      <c r="R30" s="179"/>
      <c r="S30" s="179"/>
      <c r="T30" s="179"/>
      <c r="U30" s="179"/>
      <c r="V30" s="179"/>
      <c r="W30" s="179"/>
    </row>
    <row r="31" ht="22.5" customHeight="true" spans="1:23">
      <c r="A31" s="110" t="s">
        <v>73</v>
      </c>
      <c r="B31" s="110" t="s">
        <v>249</v>
      </c>
      <c r="C31" s="110" t="s">
        <v>250</v>
      </c>
      <c r="D31" s="110" t="s">
        <v>90</v>
      </c>
      <c r="E31" s="110" t="s">
        <v>173</v>
      </c>
      <c r="F31" s="110" t="s">
        <v>251</v>
      </c>
      <c r="G31" s="110" t="s">
        <v>252</v>
      </c>
      <c r="H31" s="179">
        <v>163000</v>
      </c>
      <c r="I31" s="179">
        <v>163000</v>
      </c>
      <c r="J31" s="59"/>
      <c r="K31" s="59"/>
      <c r="L31" s="179">
        <v>163000</v>
      </c>
      <c r="M31" s="59"/>
      <c r="N31" s="226"/>
      <c r="O31" s="226"/>
      <c r="P31" s="226"/>
      <c r="Q31" s="179"/>
      <c r="R31" s="179"/>
      <c r="S31" s="179"/>
      <c r="T31" s="179"/>
      <c r="U31" s="179"/>
      <c r="V31" s="179"/>
      <c r="W31" s="179"/>
    </row>
    <row r="32" ht="22.5" customHeight="true" spans="1:23">
      <c r="A32" s="110" t="s">
        <v>73</v>
      </c>
      <c r="B32" s="110" t="s">
        <v>249</v>
      </c>
      <c r="C32" s="110" t="s">
        <v>250</v>
      </c>
      <c r="D32" s="110" t="s">
        <v>90</v>
      </c>
      <c r="E32" s="110" t="s">
        <v>173</v>
      </c>
      <c r="F32" s="110" t="s">
        <v>253</v>
      </c>
      <c r="G32" s="110" t="s">
        <v>254</v>
      </c>
      <c r="H32" s="179">
        <v>20000</v>
      </c>
      <c r="I32" s="179">
        <v>20000</v>
      </c>
      <c r="J32" s="59"/>
      <c r="K32" s="59"/>
      <c r="L32" s="179">
        <v>20000</v>
      </c>
      <c r="M32" s="59"/>
      <c r="N32" s="226"/>
      <c r="O32" s="226"/>
      <c r="P32" s="226"/>
      <c r="Q32" s="179"/>
      <c r="R32" s="179"/>
      <c r="S32" s="179"/>
      <c r="T32" s="179"/>
      <c r="U32" s="179"/>
      <c r="V32" s="179"/>
      <c r="W32" s="179"/>
    </row>
    <row r="33" ht="22.5" customHeight="true" spans="1:23">
      <c r="A33" s="110" t="s">
        <v>73</v>
      </c>
      <c r="B33" s="110" t="s">
        <v>249</v>
      </c>
      <c r="C33" s="110" t="s">
        <v>250</v>
      </c>
      <c r="D33" s="110" t="s">
        <v>90</v>
      </c>
      <c r="E33" s="110" t="s">
        <v>173</v>
      </c>
      <c r="F33" s="110" t="s">
        <v>255</v>
      </c>
      <c r="G33" s="110" t="s">
        <v>256</v>
      </c>
      <c r="H33" s="179">
        <v>25000</v>
      </c>
      <c r="I33" s="179">
        <v>25000</v>
      </c>
      <c r="J33" s="59"/>
      <c r="K33" s="59"/>
      <c r="L33" s="179">
        <v>25000</v>
      </c>
      <c r="M33" s="59"/>
      <c r="N33" s="226"/>
      <c r="O33" s="226"/>
      <c r="P33" s="226"/>
      <c r="Q33" s="179"/>
      <c r="R33" s="179"/>
      <c r="S33" s="179"/>
      <c r="T33" s="179"/>
      <c r="U33" s="179"/>
      <c r="V33" s="179"/>
      <c r="W33" s="179"/>
    </row>
    <row r="34" ht="22.5" customHeight="true" spans="1:23">
      <c r="A34" s="110" t="s">
        <v>73</v>
      </c>
      <c r="B34" s="110" t="s">
        <v>249</v>
      </c>
      <c r="C34" s="110" t="s">
        <v>250</v>
      </c>
      <c r="D34" s="110" t="s">
        <v>90</v>
      </c>
      <c r="E34" s="110" t="s">
        <v>173</v>
      </c>
      <c r="F34" s="110" t="s">
        <v>257</v>
      </c>
      <c r="G34" s="110" t="s">
        <v>258</v>
      </c>
      <c r="H34" s="179">
        <v>60000</v>
      </c>
      <c r="I34" s="179">
        <v>60000</v>
      </c>
      <c r="J34" s="59"/>
      <c r="K34" s="59"/>
      <c r="L34" s="179">
        <v>60000</v>
      </c>
      <c r="M34" s="59"/>
      <c r="N34" s="226"/>
      <c r="O34" s="226"/>
      <c r="P34" s="226"/>
      <c r="Q34" s="179"/>
      <c r="R34" s="179"/>
      <c r="S34" s="179"/>
      <c r="T34" s="179"/>
      <c r="U34" s="179"/>
      <c r="V34" s="179"/>
      <c r="W34" s="179"/>
    </row>
    <row r="35" ht="22.5" customHeight="true" spans="1:23">
      <c r="A35" s="110" t="s">
        <v>73</v>
      </c>
      <c r="B35" s="110" t="s">
        <v>259</v>
      </c>
      <c r="C35" s="110" t="s">
        <v>200</v>
      </c>
      <c r="D35" s="110" t="s">
        <v>90</v>
      </c>
      <c r="E35" s="110" t="s">
        <v>173</v>
      </c>
      <c r="F35" s="110" t="s">
        <v>260</v>
      </c>
      <c r="G35" s="110" t="s">
        <v>200</v>
      </c>
      <c r="H35" s="179">
        <v>30000</v>
      </c>
      <c r="I35" s="179">
        <v>30000</v>
      </c>
      <c r="J35" s="59"/>
      <c r="K35" s="59"/>
      <c r="L35" s="179">
        <v>30000</v>
      </c>
      <c r="M35" s="59"/>
      <c r="N35" s="226"/>
      <c r="O35" s="226"/>
      <c r="P35" s="226"/>
      <c r="Q35" s="179"/>
      <c r="R35" s="179"/>
      <c r="S35" s="179"/>
      <c r="T35" s="179"/>
      <c r="U35" s="179"/>
      <c r="V35" s="179"/>
      <c r="W35" s="179"/>
    </row>
    <row r="36" ht="22.5" customHeight="true" spans="1:23">
      <c r="A36" s="110" t="s">
        <v>73</v>
      </c>
      <c r="B36" s="110" t="s">
        <v>249</v>
      </c>
      <c r="C36" s="110" t="s">
        <v>250</v>
      </c>
      <c r="D36" s="110" t="s">
        <v>90</v>
      </c>
      <c r="E36" s="110" t="s">
        <v>173</v>
      </c>
      <c r="F36" s="110" t="s">
        <v>261</v>
      </c>
      <c r="G36" s="110" t="s">
        <v>262</v>
      </c>
      <c r="H36" s="179">
        <v>18800</v>
      </c>
      <c r="I36" s="179">
        <v>18800</v>
      </c>
      <c r="J36" s="59"/>
      <c r="K36" s="59"/>
      <c r="L36" s="179">
        <v>18800</v>
      </c>
      <c r="M36" s="59"/>
      <c r="N36" s="226"/>
      <c r="O36" s="226"/>
      <c r="P36" s="226"/>
      <c r="Q36" s="179"/>
      <c r="R36" s="179"/>
      <c r="S36" s="179"/>
      <c r="T36" s="179"/>
      <c r="U36" s="179"/>
      <c r="V36" s="179"/>
      <c r="W36" s="179"/>
    </row>
    <row r="37" ht="22.5" customHeight="true" spans="1:23">
      <c r="A37" s="110" t="s">
        <v>73</v>
      </c>
      <c r="B37" s="110" t="s">
        <v>249</v>
      </c>
      <c r="C37" s="110" t="s">
        <v>250</v>
      </c>
      <c r="D37" s="110" t="s">
        <v>90</v>
      </c>
      <c r="E37" s="110" t="s">
        <v>173</v>
      </c>
      <c r="F37" s="110" t="s">
        <v>263</v>
      </c>
      <c r="G37" s="110" t="s">
        <v>264</v>
      </c>
      <c r="H37" s="179">
        <v>10000</v>
      </c>
      <c r="I37" s="179">
        <v>10000</v>
      </c>
      <c r="J37" s="59"/>
      <c r="K37" s="59"/>
      <c r="L37" s="179">
        <v>10000</v>
      </c>
      <c r="M37" s="59"/>
      <c r="N37" s="226"/>
      <c r="O37" s="226"/>
      <c r="P37" s="226"/>
      <c r="Q37" s="179"/>
      <c r="R37" s="179"/>
      <c r="S37" s="179"/>
      <c r="T37" s="179"/>
      <c r="U37" s="179"/>
      <c r="V37" s="179"/>
      <c r="W37" s="179"/>
    </row>
    <row r="38" ht="22.5" customHeight="true" spans="1:23">
      <c r="A38" s="110" t="s">
        <v>73</v>
      </c>
      <c r="B38" s="110" t="s">
        <v>265</v>
      </c>
      <c r="C38" s="110" t="s">
        <v>266</v>
      </c>
      <c r="D38" s="110" t="s">
        <v>90</v>
      </c>
      <c r="E38" s="110" t="s">
        <v>173</v>
      </c>
      <c r="F38" s="110" t="s">
        <v>267</v>
      </c>
      <c r="G38" s="110" t="s">
        <v>268</v>
      </c>
      <c r="H38" s="179">
        <v>57400</v>
      </c>
      <c r="I38" s="179">
        <v>57400</v>
      </c>
      <c r="J38" s="59"/>
      <c r="K38" s="59"/>
      <c r="L38" s="179">
        <v>57400</v>
      </c>
      <c r="M38" s="59"/>
      <c r="N38" s="226"/>
      <c r="O38" s="226"/>
      <c r="P38" s="226"/>
      <c r="Q38" s="179"/>
      <c r="R38" s="179"/>
      <c r="S38" s="179"/>
      <c r="T38" s="179"/>
      <c r="U38" s="179"/>
      <c r="V38" s="179"/>
      <c r="W38" s="179"/>
    </row>
    <row r="39" ht="22.5" customHeight="true" spans="1:23">
      <c r="A39" s="110" t="s">
        <v>73</v>
      </c>
      <c r="B39" s="110" t="s">
        <v>265</v>
      </c>
      <c r="C39" s="110" t="s">
        <v>266</v>
      </c>
      <c r="D39" s="110" t="s">
        <v>90</v>
      </c>
      <c r="E39" s="110" t="s">
        <v>173</v>
      </c>
      <c r="F39" s="110" t="s">
        <v>251</v>
      </c>
      <c r="G39" s="110" t="s">
        <v>252</v>
      </c>
      <c r="H39" s="179">
        <v>20000</v>
      </c>
      <c r="I39" s="179">
        <v>20000</v>
      </c>
      <c r="J39" s="59"/>
      <c r="K39" s="59"/>
      <c r="L39" s="179">
        <v>20000</v>
      </c>
      <c r="M39" s="59"/>
      <c r="N39" s="226"/>
      <c r="O39" s="226"/>
      <c r="P39" s="226"/>
      <c r="Q39" s="179"/>
      <c r="R39" s="179"/>
      <c r="S39" s="179"/>
      <c r="T39" s="179"/>
      <c r="U39" s="179"/>
      <c r="V39" s="179"/>
      <c r="W39" s="179"/>
    </row>
    <row r="40" ht="22.5" customHeight="true" spans="1:23">
      <c r="A40" s="110" t="s">
        <v>73</v>
      </c>
      <c r="B40" s="110" t="s">
        <v>269</v>
      </c>
      <c r="C40" s="110" t="s">
        <v>270</v>
      </c>
      <c r="D40" s="110" t="s">
        <v>90</v>
      </c>
      <c r="E40" s="110" t="s">
        <v>173</v>
      </c>
      <c r="F40" s="110" t="s">
        <v>271</v>
      </c>
      <c r="G40" s="110" t="s">
        <v>270</v>
      </c>
      <c r="H40" s="179">
        <v>164643.6</v>
      </c>
      <c r="I40" s="179">
        <v>164643.6</v>
      </c>
      <c r="J40" s="59"/>
      <c r="K40" s="59"/>
      <c r="L40" s="179">
        <v>164643.6</v>
      </c>
      <c r="M40" s="59"/>
      <c r="N40" s="226"/>
      <c r="O40" s="226"/>
      <c r="P40" s="226"/>
      <c r="Q40" s="179"/>
      <c r="R40" s="179"/>
      <c r="S40" s="179"/>
      <c r="T40" s="179"/>
      <c r="U40" s="179"/>
      <c r="V40" s="179"/>
      <c r="W40" s="179"/>
    </row>
    <row r="41" ht="22.5" customHeight="true" spans="1:23">
      <c r="A41" s="110" t="s">
        <v>73</v>
      </c>
      <c r="B41" s="110" t="s">
        <v>272</v>
      </c>
      <c r="C41" s="110" t="s">
        <v>273</v>
      </c>
      <c r="D41" s="110" t="s">
        <v>90</v>
      </c>
      <c r="E41" s="110" t="s">
        <v>173</v>
      </c>
      <c r="F41" s="110" t="s">
        <v>261</v>
      </c>
      <c r="G41" s="110" t="s">
        <v>262</v>
      </c>
      <c r="H41" s="179">
        <v>75000</v>
      </c>
      <c r="I41" s="179">
        <v>75000</v>
      </c>
      <c r="J41" s="59"/>
      <c r="K41" s="59"/>
      <c r="L41" s="179">
        <v>75000</v>
      </c>
      <c r="M41" s="59"/>
      <c r="N41" s="226"/>
      <c r="O41" s="226"/>
      <c r="P41" s="226"/>
      <c r="Q41" s="179"/>
      <c r="R41" s="179"/>
      <c r="S41" s="179"/>
      <c r="T41" s="179"/>
      <c r="U41" s="179"/>
      <c r="V41" s="179"/>
      <c r="W41" s="179"/>
    </row>
    <row r="42" ht="22.5" customHeight="true" spans="1:23">
      <c r="A42" s="110" t="s">
        <v>73</v>
      </c>
      <c r="B42" s="110" t="s">
        <v>274</v>
      </c>
      <c r="C42" s="110" t="s">
        <v>275</v>
      </c>
      <c r="D42" s="110" t="s">
        <v>90</v>
      </c>
      <c r="E42" s="110" t="s">
        <v>173</v>
      </c>
      <c r="F42" s="110" t="s">
        <v>276</v>
      </c>
      <c r="G42" s="110" t="s">
        <v>277</v>
      </c>
      <c r="H42" s="179">
        <v>6450</v>
      </c>
      <c r="I42" s="179">
        <v>6450</v>
      </c>
      <c r="J42" s="59"/>
      <c r="K42" s="59"/>
      <c r="L42" s="179">
        <v>6450</v>
      </c>
      <c r="M42" s="59"/>
      <c r="N42" s="226"/>
      <c r="O42" s="226"/>
      <c r="P42" s="226"/>
      <c r="Q42" s="179"/>
      <c r="R42" s="179"/>
      <c r="S42" s="179"/>
      <c r="T42" s="179"/>
      <c r="U42" s="179"/>
      <c r="V42" s="179"/>
      <c r="W42" s="179"/>
    </row>
    <row r="43" ht="22.5" customHeight="true" spans="1:23">
      <c r="A43" s="110" t="s">
        <v>73</v>
      </c>
      <c r="B43" s="110" t="s">
        <v>278</v>
      </c>
      <c r="C43" s="110" t="s">
        <v>279</v>
      </c>
      <c r="D43" s="110" t="s">
        <v>90</v>
      </c>
      <c r="E43" s="110" t="s">
        <v>173</v>
      </c>
      <c r="F43" s="110" t="s">
        <v>280</v>
      </c>
      <c r="G43" s="110" t="s">
        <v>279</v>
      </c>
      <c r="H43" s="179">
        <v>75000</v>
      </c>
      <c r="I43" s="179">
        <v>75000</v>
      </c>
      <c r="J43" s="59"/>
      <c r="K43" s="59"/>
      <c r="L43" s="179">
        <v>75000</v>
      </c>
      <c r="M43" s="59"/>
      <c r="N43" s="226"/>
      <c r="O43" s="226"/>
      <c r="P43" s="226"/>
      <c r="Q43" s="179"/>
      <c r="R43" s="179"/>
      <c r="S43" s="179"/>
      <c r="T43" s="179"/>
      <c r="U43" s="179"/>
      <c r="V43" s="179"/>
      <c r="W43" s="179"/>
    </row>
    <row r="44" ht="22.5" customHeight="true" spans="1:23">
      <c r="A44" s="110" t="s">
        <v>73</v>
      </c>
      <c r="B44" s="110" t="s">
        <v>281</v>
      </c>
      <c r="C44" s="110" t="s">
        <v>282</v>
      </c>
      <c r="D44" s="110" t="s">
        <v>90</v>
      </c>
      <c r="E44" s="110" t="s">
        <v>173</v>
      </c>
      <c r="F44" s="110" t="s">
        <v>283</v>
      </c>
      <c r="G44" s="110" t="s">
        <v>284</v>
      </c>
      <c r="H44" s="179">
        <v>362400</v>
      </c>
      <c r="I44" s="179">
        <v>362400</v>
      </c>
      <c r="J44" s="59"/>
      <c r="K44" s="59"/>
      <c r="L44" s="179">
        <v>362400</v>
      </c>
      <c r="M44" s="59"/>
      <c r="N44" s="226"/>
      <c r="O44" s="226"/>
      <c r="P44" s="226"/>
      <c r="Q44" s="179"/>
      <c r="R44" s="179"/>
      <c r="S44" s="179"/>
      <c r="T44" s="179"/>
      <c r="U44" s="179"/>
      <c r="V44" s="179"/>
      <c r="W44" s="179"/>
    </row>
    <row r="45" ht="22.5" customHeight="true" spans="1:23">
      <c r="A45" s="110" t="s">
        <v>73</v>
      </c>
      <c r="B45" s="110" t="s">
        <v>285</v>
      </c>
      <c r="C45" s="110" t="s">
        <v>286</v>
      </c>
      <c r="D45" s="110" t="s">
        <v>90</v>
      </c>
      <c r="E45" s="110" t="s">
        <v>173</v>
      </c>
      <c r="F45" s="110" t="s">
        <v>283</v>
      </c>
      <c r="G45" s="110" t="s">
        <v>284</v>
      </c>
      <c r="H45" s="179">
        <v>21744</v>
      </c>
      <c r="I45" s="179">
        <v>21744</v>
      </c>
      <c r="J45" s="59"/>
      <c r="K45" s="59"/>
      <c r="L45" s="179">
        <v>21744</v>
      </c>
      <c r="M45" s="59"/>
      <c r="N45" s="226"/>
      <c r="O45" s="226"/>
      <c r="P45" s="226"/>
      <c r="Q45" s="179"/>
      <c r="R45" s="179"/>
      <c r="S45" s="179"/>
      <c r="T45" s="179"/>
      <c r="U45" s="179"/>
      <c r="V45" s="179"/>
      <c r="W45" s="179"/>
    </row>
    <row r="46" ht="22.5" customHeight="true" spans="1:23">
      <c r="A46" s="110" t="s">
        <v>73</v>
      </c>
      <c r="B46" s="110" t="s">
        <v>287</v>
      </c>
      <c r="C46" s="110" t="s">
        <v>288</v>
      </c>
      <c r="D46" s="110" t="s">
        <v>104</v>
      </c>
      <c r="E46" s="110" t="s">
        <v>184</v>
      </c>
      <c r="F46" s="110" t="s">
        <v>261</v>
      </c>
      <c r="G46" s="110" t="s">
        <v>262</v>
      </c>
      <c r="H46" s="179">
        <v>22400</v>
      </c>
      <c r="I46" s="179">
        <v>22400</v>
      </c>
      <c r="J46" s="59"/>
      <c r="K46" s="59"/>
      <c r="L46" s="179">
        <v>22400</v>
      </c>
      <c r="M46" s="59"/>
      <c r="N46" s="226"/>
      <c r="O46" s="226"/>
      <c r="P46" s="226"/>
      <c r="Q46" s="179"/>
      <c r="R46" s="179"/>
      <c r="S46" s="179"/>
      <c r="T46" s="179"/>
      <c r="U46" s="179"/>
      <c r="V46" s="179"/>
      <c r="W46" s="179"/>
    </row>
    <row r="47" ht="22.5" customHeight="true" spans="1:23">
      <c r="A47" s="110" t="s">
        <v>73</v>
      </c>
      <c r="B47" s="110" t="s">
        <v>289</v>
      </c>
      <c r="C47" s="110" t="s">
        <v>290</v>
      </c>
      <c r="D47" s="110" t="s">
        <v>106</v>
      </c>
      <c r="E47" s="110" t="s">
        <v>186</v>
      </c>
      <c r="F47" s="110" t="s">
        <v>291</v>
      </c>
      <c r="G47" s="110" t="s">
        <v>292</v>
      </c>
      <c r="H47" s="179">
        <v>11604</v>
      </c>
      <c r="I47" s="179">
        <v>11604</v>
      </c>
      <c r="J47" s="59"/>
      <c r="K47" s="59"/>
      <c r="L47" s="179">
        <v>11604</v>
      </c>
      <c r="M47" s="59"/>
      <c r="N47" s="226"/>
      <c r="O47" s="226"/>
      <c r="P47" s="226"/>
      <c r="Q47" s="179"/>
      <c r="R47" s="179"/>
      <c r="S47" s="179"/>
      <c r="T47" s="179"/>
      <c r="U47" s="179"/>
      <c r="V47" s="179"/>
      <c r="W47" s="179"/>
    </row>
    <row r="48" ht="22.5" customHeight="true" spans="1:23">
      <c r="A48" s="111" t="s">
        <v>122</v>
      </c>
      <c r="B48" s="234"/>
      <c r="C48" s="234"/>
      <c r="D48" s="234"/>
      <c r="E48" s="234"/>
      <c r="F48" s="234"/>
      <c r="G48" s="236"/>
      <c r="H48" s="179">
        <v>15932963.08</v>
      </c>
      <c r="I48" s="179">
        <v>15932963.08</v>
      </c>
      <c r="J48" s="179"/>
      <c r="K48" s="131"/>
      <c r="L48" s="179">
        <v>15932963.08</v>
      </c>
      <c r="M48" s="131"/>
      <c r="N48" s="226"/>
      <c r="O48" s="226"/>
      <c r="P48" s="226"/>
      <c r="Q48" s="179"/>
      <c r="R48" s="179"/>
      <c r="S48" s="179"/>
      <c r="T48" s="179"/>
      <c r="U48" s="179"/>
      <c r="V48" s="179"/>
      <c r="W48" s="179"/>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W113"/>
  <sheetViews>
    <sheetView showZeros="0" tabSelected="1" topLeftCell="A21" workbookViewId="0">
      <selection activeCell="A1" sqref="$A1:$XFD1048576"/>
    </sheetView>
  </sheetViews>
  <sheetFormatPr defaultColWidth="10.7083333333333" defaultRowHeight="14.25" customHeight="true"/>
  <cols>
    <col min="1" max="1" width="14.575" customWidth="true"/>
    <col min="2" max="2" width="15.7083333333333" customWidth="true"/>
    <col min="3" max="3" width="38.2833333333333" customWidth="true"/>
    <col min="4" max="4" width="27.85" customWidth="true"/>
    <col min="5" max="5" width="13" customWidth="true"/>
    <col min="6" max="6" width="20.7083333333333" customWidth="true"/>
    <col min="7" max="7" width="11.575" customWidth="true"/>
    <col min="8" max="8" width="20.7083333333333" customWidth="true"/>
    <col min="9" max="21" width="22.2833333333333" customWidth="true"/>
    <col min="22" max="23" width="22.575" customWidth="true"/>
  </cols>
  <sheetData>
    <row r="1" ht="13.5" customHeight="true" spans="2:23">
      <c r="B1" s="219"/>
      <c r="E1" s="83"/>
      <c r="F1" s="83"/>
      <c r="G1" s="83"/>
      <c r="H1" s="83"/>
      <c r="I1" s="100"/>
      <c r="J1" s="100"/>
      <c r="K1" s="100"/>
      <c r="L1" s="100"/>
      <c r="M1" s="100"/>
      <c r="N1" s="100"/>
      <c r="O1" s="100"/>
      <c r="P1" s="100"/>
      <c r="Q1" s="100"/>
      <c r="U1" s="219"/>
      <c r="W1" s="124" t="s">
        <v>293</v>
      </c>
    </row>
    <row r="2" ht="41.25" customHeight="true" spans="1:23">
      <c r="A2" s="84" t="s">
        <v>294</v>
      </c>
      <c r="B2" s="85"/>
      <c r="C2" s="85"/>
      <c r="D2" s="85"/>
      <c r="E2" s="85"/>
      <c r="F2" s="85"/>
      <c r="G2" s="85"/>
      <c r="H2" s="85"/>
      <c r="I2" s="85"/>
      <c r="J2" s="85"/>
      <c r="K2" s="85"/>
      <c r="L2" s="85"/>
      <c r="M2" s="85"/>
      <c r="N2" s="85"/>
      <c r="O2" s="85"/>
      <c r="P2" s="85"/>
      <c r="Q2" s="85"/>
      <c r="R2" s="85"/>
      <c r="S2" s="85"/>
      <c r="T2" s="85"/>
      <c r="U2" s="85"/>
      <c r="V2" s="85"/>
      <c r="W2" s="85"/>
    </row>
    <row r="3" ht="19.5" customHeight="true" spans="1:23">
      <c r="A3" s="86" t="str">
        <f>"单位名称："&amp;"迪庆藏族自治州司法局"</f>
        <v>单位名称：迪庆藏族自治州司法局</v>
      </c>
      <c r="B3" s="87"/>
      <c r="C3" s="87"/>
      <c r="D3" s="87"/>
      <c r="E3" s="87"/>
      <c r="F3" s="87"/>
      <c r="G3" s="87"/>
      <c r="H3" s="87"/>
      <c r="I3" s="102"/>
      <c r="J3" s="102"/>
      <c r="K3" s="102"/>
      <c r="L3" s="102"/>
      <c r="M3" s="102"/>
      <c r="N3" s="102"/>
      <c r="O3" s="102"/>
      <c r="P3" s="102"/>
      <c r="Q3" s="102"/>
      <c r="U3" s="219"/>
      <c r="W3" s="191" t="s">
        <v>196</v>
      </c>
    </row>
    <row r="4" ht="21.75" customHeight="true" spans="1:23">
      <c r="A4" s="88" t="s">
        <v>295</v>
      </c>
      <c r="B4" s="89" t="s">
        <v>206</v>
      </c>
      <c r="C4" s="88" t="s">
        <v>207</v>
      </c>
      <c r="D4" s="88" t="s">
        <v>296</v>
      </c>
      <c r="E4" s="89" t="s">
        <v>208</v>
      </c>
      <c r="F4" s="89" t="s">
        <v>209</v>
      </c>
      <c r="G4" s="89" t="s">
        <v>210</v>
      </c>
      <c r="H4" s="89" t="s">
        <v>211</v>
      </c>
      <c r="I4" s="113" t="s">
        <v>58</v>
      </c>
      <c r="J4" s="104" t="s">
        <v>297</v>
      </c>
      <c r="K4" s="105"/>
      <c r="L4" s="105"/>
      <c r="M4" s="106"/>
      <c r="N4" s="104" t="s">
        <v>213</v>
      </c>
      <c r="O4" s="105"/>
      <c r="P4" s="106"/>
      <c r="Q4" s="89" t="s">
        <v>64</v>
      </c>
      <c r="R4" s="104" t="s">
        <v>81</v>
      </c>
      <c r="S4" s="105"/>
      <c r="T4" s="105"/>
      <c r="U4" s="105"/>
      <c r="V4" s="105"/>
      <c r="W4" s="106"/>
    </row>
    <row r="5" ht="21.75" customHeight="true" spans="1:23">
      <c r="A5" s="90"/>
      <c r="B5" s="114"/>
      <c r="C5" s="90"/>
      <c r="D5" s="90"/>
      <c r="E5" s="91"/>
      <c r="F5" s="91"/>
      <c r="G5" s="91"/>
      <c r="H5" s="91"/>
      <c r="I5" s="114"/>
      <c r="J5" s="223" t="s">
        <v>61</v>
      </c>
      <c r="K5" s="224"/>
      <c r="L5" s="89" t="s">
        <v>62</v>
      </c>
      <c r="M5" s="89" t="s">
        <v>63</v>
      </c>
      <c r="N5" s="89" t="s">
        <v>61</v>
      </c>
      <c r="O5" s="89" t="s">
        <v>62</v>
      </c>
      <c r="P5" s="89" t="s">
        <v>63</v>
      </c>
      <c r="Q5" s="91"/>
      <c r="R5" s="89" t="s">
        <v>60</v>
      </c>
      <c r="S5" s="88" t="s">
        <v>67</v>
      </c>
      <c r="T5" s="88" t="s">
        <v>219</v>
      </c>
      <c r="U5" s="88" t="s">
        <v>69</v>
      </c>
      <c r="V5" s="88" t="s">
        <v>70</v>
      </c>
      <c r="W5" s="88" t="s">
        <v>71</v>
      </c>
    </row>
    <row r="6" ht="21" customHeight="true" spans="1:23">
      <c r="A6" s="114"/>
      <c r="B6" s="114"/>
      <c r="C6" s="114"/>
      <c r="D6" s="114"/>
      <c r="E6" s="114"/>
      <c r="F6" s="114"/>
      <c r="G6" s="114"/>
      <c r="H6" s="114"/>
      <c r="I6" s="114"/>
      <c r="J6" s="225" t="s">
        <v>60</v>
      </c>
      <c r="K6" s="185"/>
      <c r="L6" s="114"/>
      <c r="M6" s="114"/>
      <c r="N6" s="114"/>
      <c r="O6" s="114"/>
      <c r="P6" s="114"/>
      <c r="Q6" s="114"/>
      <c r="R6" s="114"/>
      <c r="S6" s="227"/>
      <c r="T6" s="227"/>
      <c r="U6" s="227"/>
      <c r="V6" s="227"/>
      <c r="W6" s="227"/>
    </row>
    <row r="7" ht="39.75" customHeight="true" spans="1:23">
      <c r="A7" s="92"/>
      <c r="B7" s="115"/>
      <c r="C7" s="92"/>
      <c r="D7" s="92"/>
      <c r="E7" s="93"/>
      <c r="F7" s="93"/>
      <c r="G7" s="93"/>
      <c r="H7" s="93"/>
      <c r="I7" s="115"/>
      <c r="J7" s="121" t="s">
        <v>60</v>
      </c>
      <c r="K7" s="121" t="s">
        <v>298</v>
      </c>
      <c r="L7" s="93"/>
      <c r="M7" s="93"/>
      <c r="N7" s="93"/>
      <c r="O7" s="93"/>
      <c r="P7" s="93"/>
      <c r="Q7" s="93"/>
      <c r="R7" s="93"/>
      <c r="S7" s="93"/>
      <c r="T7" s="93"/>
      <c r="U7" s="115"/>
      <c r="V7" s="93"/>
      <c r="W7" s="93"/>
    </row>
    <row r="8" ht="19.5" customHeight="true" spans="1:23">
      <c r="A8" s="220">
        <v>1</v>
      </c>
      <c r="B8" s="220">
        <v>2</v>
      </c>
      <c r="C8" s="220">
        <v>3</v>
      </c>
      <c r="D8" s="220">
        <v>4</v>
      </c>
      <c r="E8" s="220">
        <v>5</v>
      </c>
      <c r="F8" s="220">
        <v>6</v>
      </c>
      <c r="G8" s="220">
        <v>7</v>
      </c>
      <c r="H8" s="220">
        <v>8</v>
      </c>
      <c r="I8" s="220">
        <v>9</v>
      </c>
      <c r="J8" s="220">
        <v>10</v>
      </c>
      <c r="K8" s="220">
        <v>11</v>
      </c>
      <c r="L8" s="220">
        <v>12</v>
      </c>
      <c r="M8" s="220">
        <v>13</v>
      </c>
      <c r="N8" s="220">
        <v>14</v>
      </c>
      <c r="O8" s="220">
        <v>15</v>
      </c>
      <c r="P8" s="220">
        <v>16</v>
      </c>
      <c r="Q8" s="220">
        <v>17</v>
      </c>
      <c r="R8" s="220">
        <v>18</v>
      </c>
      <c r="S8" s="220">
        <v>19</v>
      </c>
      <c r="T8" s="220">
        <v>20</v>
      </c>
      <c r="U8" s="220">
        <v>21</v>
      </c>
      <c r="V8" s="220">
        <v>22</v>
      </c>
      <c r="W8" s="220">
        <v>23</v>
      </c>
    </row>
    <row r="9" ht="22.5" customHeight="true" spans="1:23">
      <c r="A9" s="221" t="s">
        <v>299</v>
      </c>
      <c r="B9" s="221"/>
      <c r="C9" s="221"/>
      <c r="D9" s="222"/>
      <c r="E9" s="222"/>
      <c r="F9" s="222"/>
      <c r="G9" s="222"/>
      <c r="H9" s="222"/>
      <c r="I9" s="108">
        <v>146436.68</v>
      </c>
      <c r="J9" s="108"/>
      <c r="K9" s="108"/>
      <c r="L9" s="108"/>
      <c r="M9" s="108"/>
      <c r="N9" s="226">
        <v>146436.68</v>
      </c>
      <c r="O9" s="226"/>
      <c r="P9" s="226"/>
      <c r="Q9" s="108"/>
      <c r="R9" s="108"/>
      <c r="S9" s="108"/>
      <c r="T9" s="108"/>
      <c r="U9" s="179"/>
      <c r="V9" s="108"/>
      <c r="W9" s="108"/>
    </row>
    <row r="10" ht="22.5" customHeight="true" spans="1:23">
      <c r="A10" s="222" t="s">
        <v>300</v>
      </c>
      <c r="B10" s="222" t="s">
        <v>301</v>
      </c>
      <c r="C10" s="95" t="s">
        <v>299</v>
      </c>
      <c r="D10" s="222" t="s">
        <v>73</v>
      </c>
      <c r="E10" s="222" t="s">
        <v>92</v>
      </c>
      <c r="F10" s="222" t="s">
        <v>175</v>
      </c>
      <c r="G10" s="222" t="s">
        <v>302</v>
      </c>
      <c r="H10" s="222" t="s">
        <v>303</v>
      </c>
      <c r="I10" s="108">
        <v>146436.68</v>
      </c>
      <c r="J10" s="108"/>
      <c r="K10" s="108"/>
      <c r="L10" s="108"/>
      <c r="M10" s="108"/>
      <c r="N10" s="226">
        <v>146436.68</v>
      </c>
      <c r="O10" s="226"/>
      <c r="P10" s="226"/>
      <c r="Q10" s="108"/>
      <c r="R10" s="108"/>
      <c r="S10" s="108"/>
      <c r="T10" s="108"/>
      <c r="U10" s="179"/>
      <c r="V10" s="108"/>
      <c r="W10" s="108"/>
    </row>
    <row r="11" ht="22.5" customHeight="true" spans="1:23">
      <c r="A11" s="221" t="s">
        <v>304</v>
      </c>
      <c r="B11" s="59"/>
      <c r="C11" s="59"/>
      <c r="D11" s="59"/>
      <c r="E11" s="59"/>
      <c r="F11" s="59"/>
      <c r="G11" s="59"/>
      <c r="H11" s="59"/>
      <c r="I11" s="108">
        <v>100000</v>
      </c>
      <c r="J11" s="108"/>
      <c r="K11" s="108"/>
      <c r="L11" s="108"/>
      <c r="M11" s="108"/>
      <c r="N11" s="226"/>
      <c r="O11" s="226">
        <v>100000</v>
      </c>
      <c r="P11" s="226"/>
      <c r="Q11" s="108"/>
      <c r="R11" s="108"/>
      <c r="S11" s="108"/>
      <c r="T11" s="108"/>
      <c r="U11" s="179"/>
      <c r="V11" s="108"/>
      <c r="W11" s="108"/>
    </row>
    <row r="12" ht="22.5" customHeight="true" spans="1:23">
      <c r="A12" s="222" t="s">
        <v>300</v>
      </c>
      <c r="B12" s="222" t="s">
        <v>305</v>
      </c>
      <c r="C12" s="95" t="s">
        <v>304</v>
      </c>
      <c r="D12" s="222" t="s">
        <v>73</v>
      </c>
      <c r="E12" s="222" t="s">
        <v>117</v>
      </c>
      <c r="F12" s="222" t="s">
        <v>306</v>
      </c>
      <c r="G12" s="222" t="s">
        <v>276</v>
      </c>
      <c r="H12" s="222" t="s">
        <v>277</v>
      </c>
      <c r="I12" s="108">
        <v>10000</v>
      </c>
      <c r="J12" s="108"/>
      <c r="K12" s="108"/>
      <c r="L12" s="108"/>
      <c r="M12" s="108"/>
      <c r="N12" s="226"/>
      <c r="O12" s="226">
        <v>10000</v>
      </c>
      <c r="P12" s="226"/>
      <c r="Q12" s="108"/>
      <c r="R12" s="108"/>
      <c r="S12" s="108"/>
      <c r="T12" s="108"/>
      <c r="U12" s="179"/>
      <c r="V12" s="108"/>
      <c r="W12" s="108"/>
    </row>
    <row r="13" ht="22.5" customHeight="true" spans="1:23">
      <c r="A13" s="222" t="s">
        <v>300</v>
      </c>
      <c r="B13" s="222" t="s">
        <v>305</v>
      </c>
      <c r="C13" s="95" t="s">
        <v>304</v>
      </c>
      <c r="D13" s="222" t="s">
        <v>73</v>
      </c>
      <c r="E13" s="222" t="s">
        <v>117</v>
      </c>
      <c r="F13" s="222" t="s">
        <v>306</v>
      </c>
      <c r="G13" s="222" t="s">
        <v>263</v>
      </c>
      <c r="H13" s="222" t="s">
        <v>264</v>
      </c>
      <c r="I13" s="108">
        <v>39000</v>
      </c>
      <c r="J13" s="108"/>
      <c r="K13" s="108"/>
      <c r="L13" s="108"/>
      <c r="M13" s="108"/>
      <c r="N13" s="226"/>
      <c r="O13" s="226">
        <v>39000</v>
      </c>
      <c r="P13" s="226"/>
      <c r="Q13" s="108"/>
      <c r="R13" s="108"/>
      <c r="S13" s="108"/>
      <c r="T13" s="108"/>
      <c r="U13" s="179"/>
      <c r="V13" s="108"/>
      <c r="W13" s="108"/>
    </row>
    <row r="14" ht="22.5" customHeight="true" spans="1:23">
      <c r="A14" s="222" t="s">
        <v>300</v>
      </c>
      <c r="B14" s="222" t="s">
        <v>305</v>
      </c>
      <c r="C14" s="95" t="s">
        <v>304</v>
      </c>
      <c r="D14" s="222" t="s">
        <v>73</v>
      </c>
      <c r="E14" s="222" t="s">
        <v>117</v>
      </c>
      <c r="F14" s="222" t="s">
        <v>306</v>
      </c>
      <c r="G14" s="222" t="s">
        <v>307</v>
      </c>
      <c r="H14" s="222" t="s">
        <v>308</v>
      </c>
      <c r="I14" s="108">
        <v>30000</v>
      </c>
      <c r="J14" s="108"/>
      <c r="K14" s="108"/>
      <c r="L14" s="108"/>
      <c r="M14" s="108"/>
      <c r="N14" s="226"/>
      <c r="O14" s="226">
        <v>30000</v>
      </c>
      <c r="P14" s="226"/>
      <c r="Q14" s="108"/>
      <c r="R14" s="108"/>
      <c r="S14" s="108"/>
      <c r="T14" s="108"/>
      <c r="U14" s="179"/>
      <c r="V14" s="108"/>
      <c r="W14" s="108"/>
    </row>
    <row r="15" ht="22.5" customHeight="true" spans="1:23">
      <c r="A15" s="222" t="s">
        <v>300</v>
      </c>
      <c r="B15" s="222" t="s">
        <v>305</v>
      </c>
      <c r="C15" s="95" t="s">
        <v>304</v>
      </c>
      <c r="D15" s="222" t="s">
        <v>73</v>
      </c>
      <c r="E15" s="222" t="s">
        <v>117</v>
      </c>
      <c r="F15" s="222" t="s">
        <v>306</v>
      </c>
      <c r="G15" s="222" t="s">
        <v>257</v>
      </c>
      <c r="H15" s="222" t="s">
        <v>258</v>
      </c>
      <c r="I15" s="108">
        <v>21000</v>
      </c>
      <c r="J15" s="108"/>
      <c r="K15" s="108"/>
      <c r="L15" s="108"/>
      <c r="M15" s="108"/>
      <c r="N15" s="226"/>
      <c r="O15" s="226">
        <v>21000</v>
      </c>
      <c r="P15" s="226"/>
      <c r="Q15" s="108"/>
      <c r="R15" s="108"/>
      <c r="S15" s="108"/>
      <c r="T15" s="108"/>
      <c r="U15" s="179"/>
      <c r="V15" s="108"/>
      <c r="W15" s="108"/>
    </row>
    <row r="16" ht="22.5" customHeight="true" spans="1:23">
      <c r="A16" s="221" t="s">
        <v>309</v>
      </c>
      <c r="B16" s="59"/>
      <c r="C16" s="59"/>
      <c r="D16" s="59"/>
      <c r="E16" s="59"/>
      <c r="F16" s="59"/>
      <c r="G16" s="59"/>
      <c r="H16" s="59"/>
      <c r="I16" s="108">
        <v>208680.56</v>
      </c>
      <c r="J16" s="108"/>
      <c r="K16" s="108"/>
      <c r="L16" s="108"/>
      <c r="M16" s="108"/>
      <c r="N16" s="226">
        <v>208680.56</v>
      </c>
      <c r="O16" s="226"/>
      <c r="P16" s="226"/>
      <c r="Q16" s="108"/>
      <c r="R16" s="108"/>
      <c r="S16" s="108"/>
      <c r="T16" s="108"/>
      <c r="U16" s="179"/>
      <c r="V16" s="108"/>
      <c r="W16" s="108"/>
    </row>
    <row r="17" ht="22.5" customHeight="true" spans="1:23">
      <c r="A17" s="222" t="s">
        <v>300</v>
      </c>
      <c r="B17" s="222" t="s">
        <v>310</v>
      </c>
      <c r="C17" s="95" t="s">
        <v>309</v>
      </c>
      <c r="D17" s="222" t="s">
        <v>73</v>
      </c>
      <c r="E17" s="222" t="s">
        <v>92</v>
      </c>
      <c r="F17" s="222" t="s">
        <v>175</v>
      </c>
      <c r="G17" s="222" t="s">
        <v>276</v>
      </c>
      <c r="H17" s="222" t="s">
        <v>277</v>
      </c>
      <c r="I17" s="108">
        <v>30000</v>
      </c>
      <c r="J17" s="108"/>
      <c r="K17" s="108"/>
      <c r="L17" s="108"/>
      <c r="M17" s="108"/>
      <c r="N17" s="226">
        <v>30000</v>
      </c>
      <c r="O17" s="226"/>
      <c r="P17" s="226"/>
      <c r="Q17" s="108"/>
      <c r="R17" s="108"/>
      <c r="S17" s="108"/>
      <c r="T17" s="108"/>
      <c r="U17" s="179"/>
      <c r="V17" s="108"/>
      <c r="W17" s="108"/>
    </row>
    <row r="18" ht="22.5" customHeight="true" spans="1:23">
      <c r="A18" s="222" t="s">
        <v>300</v>
      </c>
      <c r="B18" s="222" t="s">
        <v>310</v>
      </c>
      <c r="C18" s="95" t="s">
        <v>309</v>
      </c>
      <c r="D18" s="222" t="s">
        <v>73</v>
      </c>
      <c r="E18" s="222" t="s">
        <v>92</v>
      </c>
      <c r="F18" s="222" t="s">
        <v>175</v>
      </c>
      <c r="G18" s="222" t="s">
        <v>302</v>
      </c>
      <c r="H18" s="222" t="s">
        <v>303</v>
      </c>
      <c r="I18" s="108">
        <v>100000</v>
      </c>
      <c r="J18" s="108"/>
      <c r="K18" s="108"/>
      <c r="L18" s="108"/>
      <c r="M18" s="108"/>
      <c r="N18" s="226">
        <v>100000</v>
      </c>
      <c r="O18" s="226"/>
      <c r="P18" s="226"/>
      <c r="Q18" s="108"/>
      <c r="R18" s="108"/>
      <c r="S18" s="108"/>
      <c r="T18" s="108"/>
      <c r="U18" s="179"/>
      <c r="V18" s="108"/>
      <c r="W18" s="108"/>
    </row>
    <row r="19" ht="22.5" customHeight="true" spans="1:23">
      <c r="A19" s="222" t="s">
        <v>300</v>
      </c>
      <c r="B19" s="222" t="s">
        <v>310</v>
      </c>
      <c r="C19" s="95" t="s">
        <v>309</v>
      </c>
      <c r="D19" s="222" t="s">
        <v>73</v>
      </c>
      <c r="E19" s="222" t="s">
        <v>92</v>
      </c>
      <c r="F19" s="222" t="s">
        <v>175</v>
      </c>
      <c r="G19" s="222" t="s">
        <v>311</v>
      </c>
      <c r="H19" s="222" t="s">
        <v>312</v>
      </c>
      <c r="I19" s="108">
        <v>18680.56</v>
      </c>
      <c r="J19" s="108"/>
      <c r="K19" s="108"/>
      <c r="L19" s="108"/>
      <c r="M19" s="108"/>
      <c r="N19" s="226">
        <v>18680.56</v>
      </c>
      <c r="O19" s="226"/>
      <c r="P19" s="226"/>
      <c r="Q19" s="108"/>
      <c r="R19" s="108"/>
      <c r="S19" s="108"/>
      <c r="T19" s="108"/>
      <c r="U19" s="179"/>
      <c r="V19" s="108"/>
      <c r="W19" s="108"/>
    </row>
    <row r="20" ht="22.5" customHeight="true" spans="1:23">
      <c r="A20" s="222" t="s">
        <v>300</v>
      </c>
      <c r="B20" s="222" t="s">
        <v>310</v>
      </c>
      <c r="C20" s="95" t="s">
        <v>309</v>
      </c>
      <c r="D20" s="222" t="s">
        <v>73</v>
      </c>
      <c r="E20" s="222" t="s">
        <v>92</v>
      </c>
      <c r="F20" s="222" t="s">
        <v>175</v>
      </c>
      <c r="G20" s="222" t="s">
        <v>311</v>
      </c>
      <c r="H20" s="222" t="s">
        <v>312</v>
      </c>
      <c r="I20" s="108">
        <v>60000</v>
      </c>
      <c r="J20" s="108"/>
      <c r="K20" s="108"/>
      <c r="L20" s="108"/>
      <c r="M20" s="108"/>
      <c r="N20" s="226">
        <v>60000</v>
      </c>
      <c r="O20" s="226"/>
      <c r="P20" s="226"/>
      <c r="Q20" s="108"/>
      <c r="R20" s="108"/>
      <c r="S20" s="108"/>
      <c r="T20" s="108"/>
      <c r="U20" s="179"/>
      <c r="V20" s="108"/>
      <c r="W20" s="108"/>
    </row>
    <row r="21" ht="22.5" customHeight="true" spans="1:23">
      <c r="A21" s="221" t="s">
        <v>313</v>
      </c>
      <c r="B21" s="59"/>
      <c r="C21" s="59"/>
      <c r="D21" s="59"/>
      <c r="E21" s="59"/>
      <c r="F21" s="59"/>
      <c r="G21" s="59"/>
      <c r="H21" s="59"/>
      <c r="I21" s="108">
        <v>60059.11</v>
      </c>
      <c r="J21" s="108"/>
      <c r="K21" s="108"/>
      <c r="L21" s="108"/>
      <c r="M21" s="108"/>
      <c r="N21" s="226">
        <v>60059.11</v>
      </c>
      <c r="O21" s="226"/>
      <c r="P21" s="226"/>
      <c r="Q21" s="108"/>
      <c r="R21" s="108"/>
      <c r="S21" s="108"/>
      <c r="T21" s="108"/>
      <c r="U21" s="179"/>
      <c r="V21" s="108"/>
      <c r="W21" s="108"/>
    </row>
    <row r="22" ht="22.5" customHeight="true" spans="1:23">
      <c r="A22" s="222" t="s">
        <v>300</v>
      </c>
      <c r="B22" s="222" t="s">
        <v>314</v>
      </c>
      <c r="C22" s="95" t="s">
        <v>313</v>
      </c>
      <c r="D22" s="222" t="s">
        <v>73</v>
      </c>
      <c r="E22" s="222" t="s">
        <v>92</v>
      </c>
      <c r="F22" s="222" t="s">
        <v>175</v>
      </c>
      <c r="G22" s="222" t="s">
        <v>311</v>
      </c>
      <c r="H22" s="222" t="s">
        <v>312</v>
      </c>
      <c r="I22" s="108">
        <v>41500</v>
      </c>
      <c r="J22" s="108"/>
      <c r="K22" s="108"/>
      <c r="L22" s="108"/>
      <c r="M22" s="108"/>
      <c r="N22" s="226">
        <v>41500</v>
      </c>
      <c r="O22" s="226"/>
      <c r="P22" s="226"/>
      <c r="Q22" s="108"/>
      <c r="R22" s="108"/>
      <c r="S22" s="108"/>
      <c r="T22" s="108"/>
      <c r="U22" s="179"/>
      <c r="V22" s="108"/>
      <c r="W22" s="108"/>
    </row>
    <row r="23" ht="22.5" customHeight="true" spans="1:23">
      <c r="A23" s="222" t="s">
        <v>300</v>
      </c>
      <c r="B23" s="222" t="s">
        <v>314</v>
      </c>
      <c r="C23" s="95" t="s">
        <v>313</v>
      </c>
      <c r="D23" s="222" t="s">
        <v>73</v>
      </c>
      <c r="E23" s="222" t="s">
        <v>94</v>
      </c>
      <c r="F23" s="222" t="s">
        <v>177</v>
      </c>
      <c r="G23" s="222" t="s">
        <v>302</v>
      </c>
      <c r="H23" s="222" t="s">
        <v>303</v>
      </c>
      <c r="I23" s="108">
        <v>8700</v>
      </c>
      <c r="J23" s="108"/>
      <c r="K23" s="108"/>
      <c r="L23" s="108"/>
      <c r="M23" s="108"/>
      <c r="N23" s="226">
        <v>8700</v>
      </c>
      <c r="O23" s="226"/>
      <c r="P23" s="226"/>
      <c r="Q23" s="108"/>
      <c r="R23" s="108"/>
      <c r="S23" s="108"/>
      <c r="T23" s="108"/>
      <c r="U23" s="179"/>
      <c r="V23" s="108"/>
      <c r="W23" s="108"/>
    </row>
    <row r="24" ht="22.5" customHeight="true" spans="1:23">
      <c r="A24" s="222" t="s">
        <v>300</v>
      </c>
      <c r="B24" s="222" t="s">
        <v>314</v>
      </c>
      <c r="C24" s="95" t="s">
        <v>313</v>
      </c>
      <c r="D24" s="222" t="s">
        <v>73</v>
      </c>
      <c r="E24" s="222" t="s">
        <v>98</v>
      </c>
      <c r="F24" s="222" t="s">
        <v>181</v>
      </c>
      <c r="G24" s="222" t="s">
        <v>255</v>
      </c>
      <c r="H24" s="222" t="s">
        <v>256</v>
      </c>
      <c r="I24" s="108">
        <v>1764.89</v>
      </c>
      <c r="J24" s="108"/>
      <c r="K24" s="108"/>
      <c r="L24" s="108"/>
      <c r="M24" s="108"/>
      <c r="N24" s="226">
        <v>1764.89</v>
      </c>
      <c r="O24" s="226"/>
      <c r="P24" s="226"/>
      <c r="Q24" s="108"/>
      <c r="R24" s="108"/>
      <c r="S24" s="108"/>
      <c r="T24" s="108"/>
      <c r="U24" s="179"/>
      <c r="V24" s="108"/>
      <c r="W24" s="108"/>
    </row>
    <row r="25" ht="22.5" customHeight="true" spans="1:23">
      <c r="A25" s="222" t="s">
        <v>300</v>
      </c>
      <c r="B25" s="222" t="s">
        <v>314</v>
      </c>
      <c r="C25" s="95" t="s">
        <v>313</v>
      </c>
      <c r="D25" s="222" t="s">
        <v>73</v>
      </c>
      <c r="E25" s="222" t="s">
        <v>98</v>
      </c>
      <c r="F25" s="222" t="s">
        <v>181</v>
      </c>
      <c r="G25" s="222" t="s">
        <v>302</v>
      </c>
      <c r="H25" s="222" t="s">
        <v>303</v>
      </c>
      <c r="I25" s="108">
        <v>8094.22</v>
      </c>
      <c r="J25" s="108"/>
      <c r="K25" s="108"/>
      <c r="L25" s="108"/>
      <c r="M25" s="108"/>
      <c r="N25" s="226">
        <v>8094.22</v>
      </c>
      <c r="O25" s="226"/>
      <c r="P25" s="226"/>
      <c r="Q25" s="108"/>
      <c r="R25" s="108"/>
      <c r="S25" s="108"/>
      <c r="T25" s="108"/>
      <c r="U25" s="179"/>
      <c r="V25" s="108"/>
      <c r="W25" s="108"/>
    </row>
    <row r="26" ht="22.5" customHeight="true" spans="1:23">
      <c r="A26" s="221" t="s">
        <v>315</v>
      </c>
      <c r="B26" s="59"/>
      <c r="C26" s="59"/>
      <c r="D26" s="59"/>
      <c r="E26" s="59"/>
      <c r="F26" s="59"/>
      <c r="G26" s="59"/>
      <c r="H26" s="59"/>
      <c r="I26" s="108">
        <v>1156519.13</v>
      </c>
      <c r="J26" s="108"/>
      <c r="K26" s="108"/>
      <c r="L26" s="108"/>
      <c r="M26" s="108"/>
      <c r="N26" s="226">
        <v>1156519.13</v>
      </c>
      <c r="O26" s="226"/>
      <c r="P26" s="226"/>
      <c r="Q26" s="108"/>
      <c r="R26" s="108"/>
      <c r="S26" s="108"/>
      <c r="T26" s="108"/>
      <c r="U26" s="179"/>
      <c r="V26" s="108"/>
      <c r="W26" s="108"/>
    </row>
    <row r="27" ht="22.5" customHeight="true" spans="1:23">
      <c r="A27" s="222" t="s">
        <v>300</v>
      </c>
      <c r="B27" s="222" t="s">
        <v>316</v>
      </c>
      <c r="C27" s="95" t="s">
        <v>315</v>
      </c>
      <c r="D27" s="222" t="s">
        <v>73</v>
      </c>
      <c r="E27" s="222" t="s">
        <v>94</v>
      </c>
      <c r="F27" s="222" t="s">
        <v>177</v>
      </c>
      <c r="G27" s="222" t="s">
        <v>276</v>
      </c>
      <c r="H27" s="222" t="s">
        <v>277</v>
      </c>
      <c r="I27" s="108">
        <v>100000</v>
      </c>
      <c r="J27" s="108"/>
      <c r="K27" s="108"/>
      <c r="L27" s="108"/>
      <c r="M27" s="108"/>
      <c r="N27" s="226">
        <v>100000</v>
      </c>
      <c r="O27" s="226"/>
      <c r="P27" s="226"/>
      <c r="Q27" s="108"/>
      <c r="R27" s="108"/>
      <c r="S27" s="108"/>
      <c r="T27" s="108"/>
      <c r="U27" s="179"/>
      <c r="V27" s="108"/>
      <c r="W27" s="108"/>
    </row>
    <row r="28" ht="22.5" customHeight="true" spans="1:23">
      <c r="A28" s="222" t="s">
        <v>300</v>
      </c>
      <c r="B28" s="222" t="s">
        <v>316</v>
      </c>
      <c r="C28" s="95" t="s">
        <v>315</v>
      </c>
      <c r="D28" s="222" t="s">
        <v>73</v>
      </c>
      <c r="E28" s="222" t="s">
        <v>94</v>
      </c>
      <c r="F28" s="222" t="s">
        <v>177</v>
      </c>
      <c r="G28" s="222" t="s">
        <v>302</v>
      </c>
      <c r="H28" s="222" t="s">
        <v>303</v>
      </c>
      <c r="I28" s="108">
        <v>529200</v>
      </c>
      <c r="J28" s="108"/>
      <c r="K28" s="108"/>
      <c r="L28" s="108"/>
      <c r="M28" s="108"/>
      <c r="N28" s="226">
        <v>529200</v>
      </c>
      <c r="O28" s="226"/>
      <c r="P28" s="226"/>
      <c r="Q28" s="108"/>
      <c r="R28" s="108"/>
      <c r="S28" s="108"/>
      <c r="T28" s="108"/>
      <c r="U28" s="179"/>
      <c r="V28" s="108"/>
      <c r="W28" s="108"/>
    </row>
    <row r="29" ht="22.5" customHeight="true" spans="1:23">
      <c r="A29" s="222" t="s">
        <v>300</v>
      </c>
      <c r="B29" s="222" t="s">
        <v>316</v>
      </c>
      <c r="C29" s="95" t="s">
        <v>315</v>
      </c>
      <c r="D29" s="222" t="s">
        <v>73</v>
      </c>
      <c r="E29" s="222" t="s">
        <v>96</v>
      </c>
      <c r="F29" s="222" t="s">
        <v>179</v>
      </c>
      <c r="G29" s="222" t="s">
        <v>276</v>
      </c>
      <c r="H29" s="222" t="s">
        <v>277</v>
      </c>
      <c r="I29" s="108">
        <v>30000</v>
      </c>
      <c r="J29" s="108"/>
      <c r="K29" s="108"/>
      <c r="L29" s="108"/>
      <c r="M29" s="108"/>
      <c r="N29" s="226">
        <v>30000</v>
      </c>
      <c r="O29" s="226"/>
      <c r="P29" s="226"/>
      <c r="Q29" s="108"/>
      <c r="R29" s="108"/>
      <c r="S29" s="108"/>
      <c r="T29" s="108"/>
      <c r="U29" s="179"/>
      <c r="V29" s="108"/>
      <c r="W29" s="108"/>
    </row>
    <row r="30" ht="22.5" customHeight="true" spans="1:23">
      <c r="A30" s="222" t="s">
        <v>300</v>
      </c>
      <c r="B30" s="222" t="s">
        <v>316</v>
      </c>
      <c r="C30" s="95" t="s">
        <v>315</v>
      </c>
      <c r="D30" s="222" t="s">
        <v>73</v>
      </c>
      <c r="E30" s="222" t="s">
        <v>96</v>
      </c>
      <c r="F30" s="222" t="s">
        <v>179</v>
      </c>
      <c r="G30" s="222" t="s">
        <v>263</v>
      </c>
      <c r="H30" s="222" t="s">
        <v>264</v>
      </c>
      <c r="I30" s="108">
        <v>30000</v>
      </c>
      <c r="J30" s="108"/>
      <c r="K30" s="108"/>
      <c r="L30" s="108"/>
      <c r="M30" s="108"/>
      <c r="N30" s="226">
        <v>30000</v>
      </c>
      <c r="O30" s="226"/>
      <c r="P30" s="226"/>
      <c r="Q30" s="108"/>
      <c r="R30" s="108"/>
      <c r="S30" s="108"/>
      <c r="T30" s="108"/>
      <c r="U30" s="179"/>
      <c r="V30" s="108"/>
      <c r="W30" s="108"/>
    </row>
    <row r="31" ht="22.5" customHeight="true" spans="1:23">
      <c r="A31" s="222" t="s">
        <v>300</v>
      </c>
      <c r="B31" s="222" t="s">
        <v>316</v>
      </c>
      <c r="C31" s="95" t="s">
        <v>315</v>
      </c>
      <c r="D31" s="222" t="s">
        <v>73</v>
      </c>
      <c r="E31" s="222" t="s">
        <v>97</v>
      </c>
      <c r="F31" s="222" t="s">
        <v>180</v>
      </c>
      <c r="G31" s="222" t="s">
        <v>263</v>
      </c>
      <c r="H31" s="222" t="s">
        <v>264</v>
      </c>
      <c r="I31" s="108">
        <v>40000</v>
      </c>
      <c r="J31" s="108"/>
      <c r="K31" s="108"/>
      <c r="L31" s="108"/>
      <c r="M31" s="108"/>
      <c r="N31" s="226">
        <v>40000</v>
      </c>
      <c r="O31" s="226"/>
      <c r="P31" s="226"/>
      <c r="Q31" s="108"/>
      <c r="R31" s="108"/>
      <c r="S31" s="108"/>
      <c r="T31" s="108"/>
      <c r="U31" s="179"/>
      <c r="V31" s="108"/>
      <c r="W31" s="108"/>
    </row>
    <row r="32" ht="22.5" customHeight="true" spans="1:23">
      <c r="A32" s="222" t="s">
        <v>300</v>
      </c>
      <c r="B32" s="222" t="s">
        <v>316</v>
      </c>
      <c r="C32" s="95" t="s">
        <v>315</v>
      </c>
      <c r="D32" s="222" t="s">
        <v>73</v>
      </c>
      <c r="E32" s="222" t="s">
        <v>97</v>
      </c>
      <c r="F32" s="222" t="s">
        <v>180</v>
      </c>
      <c r="G32" s="222" t="s">
        <v>302</v>
      </c>
      <c r="H32" s="222" t="s">
        <v>303</v>
      </c>
      <c r="I32" s="108">
        <v>196196.61</v>
      </c>
      <c r="J32" s="108"/>
      <c r="K32" s="108"/>
      <c r="L32" s="108"/>
      <c r="M32" s="108"/>
      <c r="N32" s="226">
        <v>196196.61</v>
      </c>
      <c r="O32" s="226"/>
      <c r="P32" s="226"/>
      <c r="Q32" s="108"/>
      <c r="R32" s="108"/>
      <c r="S32" s="108"/>
      <c r="T32" s="108"/>
      <c r="U32" s="179"/>
      <c r="V32" s="108"/>
      <c r="W32" s="108"/>
    </row>
    <row r="33" ht="22.5" customHeight="true" spans="1:23">
      <c r="A33" s="222" t="s">
        <v>300</v>
      </c>
      <c r="B33" s="222" t="s">
        <v>316</v>
      </c>
      <c r="C33" s="95" t="s">
        <v>315</v>
      </c>
      <c r="D33" s="222" t="s">
        <v>73</v>
      </c>
      <c r="E33" s="222" t="s">
        <v>97</v>
      </c>
      <c r="F33" s="222" t="s">
        <v>180</v>
      </c>
      <c r="G33" s="222" t="s">
        <v>311</v>
      </c>
      <c r="H33" s="222" t="s">
        <v>312</v>
      </c>
      <c r="I33" s="108">
        <v>16860</v>
      </c>
      <c r="J33" s="108"/>
      <c r="K33" s="108"/>
      <c r="L33" s="108"/>
      <c r="M33" s="108"/>
      <c r="N33" s="226">
        <v>16860</v>
      </c>
      <c r="O33" s="226"/>
      <c r="P33" s="226"/>
      <c r="Q33" s="108"/>
      <c r="R33" s="108"/>
      <c r="S33" s="108"/>
      <c r="T33" s="108"/>
      <c r="U33" s="179"/>
      <c r="V33" s="108"/>
      <c r="W33" s="108"/>
    </row>
    <row r="34" ht="22.5" customHeight="true" spans="1:23">
      <c r="A34" s="222" t="s">
        <v>300</v>
      </c>
      <c r="B34" s="222" t="s">
        <v>316</v>
      </c>
      <c r="C34" s="95" t="s">
        <v>315</v>
      </c>
      <c r="D34" s="222" t="s">
        <v>73</v>
      </c>
      <c r="E34" s="222" t="s">
        <v>97</v>
      </c>
      <c r="F34" s="222" t="s">
        <v>180</v>
      </c>
      <c r="G34" s="222" t="s">
        <v>311</v>
      </c>
      <c r="H34" s="222" t="s">
        <v>312</v>
      </c>
      <c r="I34" s="108">
        <v>7382.2</v>
      </c>
      <c r="J34" s="108"/>
      <c r="K34" s="108"/>
      <c r="L34" s="108"/>
      <c r="M34" s="108"/>
      <c r="N34" s="226">
        <v>7382.2</v>
      </c>
      <c r="O34" s="226"/>
      <c r="P34" s="226"/>
      <c r="Q34" s="108"/>
      <c r="R34" s="108"/>
      <c r="S34" s="108"/>
      <c r="T34" s="108"/>
      <c r="U34" s="179"/>
      <c r="V34" s="108"/>
      <c r="W34" s="108"/>
    </row>
    <row r="35" ht="22.5" customHeight="true" spans="1:23">
      <c r="A35" s="222" t="s">
        <v>300</v>
      </c>
      <c r="B35" s="222" t="s">
        <v>316</v>
      </c>
      <c r="C35" s="95" t="s">
        <v>315</v>
      </c>
      <c r="D35" s="222" t="s">
        <v>73</v>
      </c>
      <c r="E35" s="222" t="s">
        <v>97</v>
      </c>
      <c r="F35" s="222" t="s">
        <v>180</v>
      </c>
      <c r="G35" s="222" t="s">
        <v>311</v>
      </c>
      <c r="H35" s="222" t="s">
        <v>312</v>
      </c>
      <c r="I35" s="108">
        <v>2659.32</v>
      </c>
      <c r="J35" s="108"/>
      <c r="K35" s="108"/>
      <c r="L35" s="108"/>
      <c r="M35" s="108"/>
      <c r="N35" s="226">
        <v>2659.32</v>
      </c>
      <c r="O35" s="226"/>
      <c r="P35" s="226"/>
      <c r="Q35" s="108"/>
      <c r="R35" s="108"/>
      <c r="S35" s="108"/>
      <c r="T35" s="108"/>
      <c r="U35" s="179"/>
      <c r="V35" s="108"/>
      <c r="W35" s="108"/>
    </row>
    <row r="36" ht="22.5" customHeight="true" spans="1:23">
      <c r="A36" s="222" t="s">
        <v>300</v>
      </c>
      <c r="B36" s="222" t="s">
        <v>316</v>
      </c>
      <c r="C36" s="95" t="s">
        <v>315</v>
      </c>
      <c r="D36" s="222" t="s">
        <v>73</v>
      </c>
      <c r="E36" s="222" t="s">
        <v>97</v>
      </c>
      <c r="F36" s="222" t="s">
        <v>180</v>
      </c>
      <c r="G36" s="222" t="s">
        <v>311</v>
      </c>
      <c r="H36" s="222" t="s">
        <v>312</v>
      </c>
      <c r="I36" s="108">
        <v>40427</v>
      </c>
      <c r="J36" s="108"/>
      <c r="K36" s="108"/>
      <c r="L36" s="108"/>
      <c r="M36" s="108"/>
      <c r="N36" s="226">
        <v>40427</v>
      </c>
      <c r="O36" s="226"/>
      <c r="P36" s="226"/>
      <c r="Q36" s="108"/>
      <c r="R36" s="108"/>
      <c r="S36" s="108"/>
      <c r="T36" s="108"/>
      <c r="U36" s="179"/>
      <c r="V36" s="108"/>
      <c r="W36" s="108"/>
    </row>
    <row r="37" ht="22.5" customHeight="true" spans="1:23">
      <c r="A37" s="222" t="s">
        <v>300</v>
      </c>
      <c r="B37" s="222" t="s">
        <v>316</v>
      </c>
      <c r="C37" s="95" t="s">
        <v>315</v>
      </c>
      <c r="D37" s="222" t="s">
        <v>73</v>
      </c>
      <c r="E37" s="222" t="s">
        <v>97</v>
      </c>
      <c r="F37" s="222" t="s">
        <v>180</v>
      </c>
      <c r="G37" s="222" t="s">
        <v>317</v>
      </c>
      <c r="H37" s="222" t="s">
        <v>318</v>
      </c>
      <c r="I37" s="108">
        <v>7654</v>
      </c>
      <c r="J37" s="108"/>
      <c r="K37" s="108"/>
      <c r="L37" s="108"/>
      <c r="M37" s="108"/>
      <c r="N37" s="226">
        <v>7654</v>
      </c>
      <c r="O37" s="226"/>
      <c r="P37" s="226"/>
      <c r="Q37" s="108"/>
      <c r="R37" s="108"/>
      <c r="S37" s="108"/>
      <c r="T37" s="108"/>
      <c r="U37" s="179"/>
      <c r="V37" s="108"/>
      <c r="W37" s="108"/>
    </row>
    <row r="38" ht="22.5" customHeight="true" spans="1:23">
      <c r="A38" s="222" t="s">
        <v>300</v>
      </c>
      <c r="B38" s="222" t="s">
        <v>316</v>
      </c>
      <c r="C38" s="95" t="s">
        <v>315</v>
      </c>
      <c r="D38" s="222" t="s">
        <v>73</v>
      </c>
      <c r="E38" s="222" t="s">
        <v>97</v>
      </c>
      <c r="F38" s="222" t="s">
        <v>180</v>
      </c>
      <c r="G38" s="222" t="s">
        <v>317</v>
      </c>
      <c r="H38" s="222" t="s">
        <v>318</v>
      </c>
      <c r="I38" s="108">
        <v>90</v>
      </c>
      <c r="J38" s="108"/>
      <c r="K38" s="108"/>
      <c r="L38" s="108"/>
      <c r="M38" s="108"/>
      <c r="N38" s="226">
        <v>90</v>
      </c>
      <c r="O38" s="226"/>
      <c r="P38" s="226"/>
      <c r="Q38" s="108"/>
      <c r="R38" s="108"/>
      <c r="S38" s="108"/>
      <c r="T38" s="108"/>
      <c r="U38" s="179"/>
      <c r="V38" s="108"/>
      <c r="W38" s="108"/>
    </row>
    <row r="39" ht="22.5" customHeight="true" spans="1:23">
      <c r="A39" s="222" t="s">
        <v>300</v>
      </c>
      <c r="B39" s="222" t="s">
        <v>316</v>
      </c>
      <c r="C39" s="95" t="s">
        <v>315</v>
      </c>
      <c r="D39" s="222" t="s">
        <v>73</v>
      </c>
      <c r="E39" s="222" t="s">
        <v>98</v>
      </c>
      <c r="F39" s="222" t="s">
        <v>181</v>
      </c>
      <c r="G39" s="222" t="s">
        <v>302</v>
      </c>
      <c r="H39" s="222" t="s">
        <v>303</v>
      </c>
      <c r="I39" s="108">
        <v>136800</v>
      </c>
      <c r="J39" s="108"/>
      <c r="K39" s="108"/>
      <c r="L39" s="108"/>
      <c r="M39" s="108"/>
      <c r="N39" s="226">
        <v>136800</v>
      </c>
      <c r="O39" s="226"/>
      <c r="P39" s="226"/>
      <c r="Q39" s="108"/>
      <c r="R39" s="108"/>
      <c r="S39" s="108"/>
      <c r="T39" s="108"/>
      <c r="U39" s="179"/>
      <c r="V39" s="108"/>
      <c r="W39" s="108"/>
    </row>
    <row r="40" ht="22.5" customHeight="true" spans="1:23">
      <c r="A40" s="222" t="s">
        <v>300</v>
      </c>
      <c r="B40" s="222" t="s">
        <v>316</v>
      </c>
      <c r="C40" s="95" t="s">
        <v>315</v>
      </c>
      <c r="D40" s="222" t="s">
        <v>73</v>
      </c>
      <c r="E40" s="222" t="s">
        <v>98</v>
      </c>
      <c r="F40" s="222" t="s">
        <v>181</v>
      </c>
      <c r="G40" s="222" t="s">
        <v>311</v>
      </c>
      <c r="H40" s="222" t="s">
        <v>312</v>
      </c>
      <c r="I40" s="108">
        <v>4325</v>
      </c>
      <c r="J40" s="108"/>
      <c r="K40" s="108"/>
      <c r="L40" s="108"/>
      <c r="M40" s="108"/>
      <c r="N40" s="226">
        <v>4325</v>
      </c>
      <c r="O40" s="226"/>
      <c r="P40" s="226"/>
      <c r="Q40" s="108"/>
      <c r="R40" s="108"/>
      <c r="S40" s="108"/>
      <c r="T40" s="108"/>
      <c r="U40" s="179"/>
      <c r="V40" s="108"/>
      <c r="W40" s="108"/>
    </row>
    <row r="41" ht="22.5" customHeight="true" spans="1:23">
      <c r="A41" s="222" t="s">
        <v>300</v>
      </c>
      <c r="B41" s="222" t="s">
        <v>316</v>
      </c>
      <c r="C41" s="95" t="s">
        <v>315</v>
      </c>
      <c r="D41" s="222" t="s">
        <v>73</v>
      </c>
      <c r="E41" s="222" t="s">
        <v>98</v>
      </c>
      <c r="F41" s="222" t="s">
        <v>181</v>
      </c>
      <c r="G41" s="222" t="s">
        <v>311</v>
      </c>
      <c r="H41" s="222" t="s">
        <v>312</v>
      </c>
      <c r="I41" s="108">
        <v>14925</v>
      </c>
      <c r="J41" s="108"/>
      <c r="K41" s="108"/>
      <c r="L41" s="108"/>
      <c r="M41" s="108"/>
      <c r="N41" s="226">
        <v>14925</v>
      </c>
      <c r="O41" s="226"/>
      <c r="P41" s="226"/>
      <c r="Q41" s="108"/>
      <c r="R41" s="108"/>
      <c r="S41" s="108"/>
      <c r="T41" s="108"/>
      <c r="U41" s="179"/>
      <c r="V41" s="108"/>
      <c r="W41" s="108"/>
    </row>
    <row r="42" ht="22.5" customHeight="true" spans="1:23">
      <c r="A42" s="221" t="s">
        <v>319</v>
      </c>
      <c r="B42" s="59"/>
      <c r="C42" s="59"/>
      <c r="D42" s="59"/>
      <c r="E42" s="59"/>
      <c r="F42" s="59"/>
      <c r="G42" s="59"/>
      <c r="H42" s="59"/>
      <c r="I42" s="108">
        <v>11791.04</v>
      </c>
      <c r="J42" s="108"/>
      <c r="K42" s="108"/>
      <c r="L42" s="108"/>
      <c r="M42" s="108"/>
      <c r="N42" s="226">
        <v>11791.04</v>
      </c>
      <c r="O42" s="226"/>
      <c r="P42" s="226"/>
      <c r="Q42" s="108"/>
      <c r="R42" s="108"/>
      <c r="S42" s="108"/>
      <c r="T42" s="108"/>
      <c r="U42" s="179"/>
      <c r="V42" s="108"/>
      <c r="W42" s="108"/>
    </row>
    <row r="43" ht="22.5" customHeight="true" spans="1:23">
      <c r="A43" s="222" t="s">
        <v>300</v>
      </c>
      <c r="B43" s="222" t="s">
        <v>320</v>
      </c>
      <c r="C43" s="95" t="s">
        <v>319</v>
      </c>
      <c r="D43" s="222" t="s">
        <v>73</v>
      </c>
      <c r="E43" s="222" t="s">
        <v>92</v>
      </c>
      <c r="F43" s="222" t="s">
        <v>175</v>
      </c>
      <c r="G43" s="222" t="s">
        <v>276</v>
      </c>
      <c r="H43" s="222" t="s">
        <v>277</v>
      </c>
      <c r="I43" s="108">
        <v>5500.84</v>
      </c>
      <c r="J43" s="108"/>
      <c r="K43" s="108"/>
      <c r="L43" s="108"/>
      <c r="M43" s="108"/>
      <c r="N43" s="226">
        <v>5500.84</v>
      </c>
      <c r="O43" s="226"/>
      <c r="P43" s="226"/>
      <c r="Q43" s="108"/>
      <c r="R43" s="108"/>
      <c r="S43" s="108"/>
      <c r="T43" s="108"/>
      <c r="U43" s="179"/>
      <c r="V43" s="108"/>
      <c r="W43" s="108"/>
    </row>
    <row r="44" ht="22.5" customHeight="true" spans="1:23">
      <c r="A44" s="222" t="s">
        <v>300</v>
      </c>
      <c r="B44" s="222" t="s">
        <v>320</v>
      </c>
      <c r="C44" s="95" t="s">
        <v>319</v>
      </c>
      <c r="D44" s="222" t="s">
        <v>73</v>
      </c>
      <c r="E44" s="222" t="s">
        <v>92</v>
      </c>
      <c r="F44" s="222" t="s">
        <v>175</v>
      </c>
      <c r="G44" s="222" t="s">
        <v>321</v>
      </c>
      <c r="H44" s="222" t="s">
        <v>322</v>
      </c>
      <c r="I44" s="108">
        <v>2422</v>
      </c>
      <c r="J44" s="108"/>
      <c r="K44" s="108"/>
      <c r="L44" s="108"/>
      <c r="M44" s="108"/>
      <c r="N44" s="226">
        <v>2422</v>
      </c>
      <c r="O44" s="226"/>
      <c r="P44" s="226"/>
      <c r="Q44" s="108"/>
      <c r="R44" s="108"/>
      <c r="S44" s="108"/>
      <c r="T44" s="108"/>
      <c r="U44" s="179"/>
      <c r="V44" s="108"/>
      <c r="W44" s="108"/>
    </row>
    <row r="45" ht="22.5" customHeight="true" spans="1:23">
      <c r="A45" s="222" t="s">
        <v>300</v>
      </c>
      <c r="B45" s="222" t="s">
        <v>320</v>
      </c>
      <c r="C45" s="95" t="s">
        <v>319</v>
      </c>
      <c r="D45" s="222" t="s">
        <v>73</v>
      </c>
      <c r="E45" s="222" t="s">
        <v>92</v>
      </c>
      <c r="F45" s="222" t="s">
        <v>175</v>
      </c>
      <c r="G45" s="222" t="s">
        <v>263</v>
      </c>
      <c r="H45" s="222" t="s">
        <v>264</v>
      </c>
      <c r="I45" s="108">
        <v>2651</v>
      </c>
      <c r="J45" s="108"/>
      <c r="K45" s="108"/>
      <c r="L45" s="108"/>
      <c r="M45" s="108"/>
      <c r="N45" s="226">
        <v>2651</v>
      </c>
      <c r="O45" s="226"/>
      <c r="P45" s="226"/>
      <c r="Q45" s="108"/>
      <c r="R45" s="108"/>
      <c r="S45" s="108"/>
      <c r="T45" s="108"/>
      <c r="U45" s="179"/>
      <c r="V45" s="108"/>
      <c r="W45" s="108"/>
    </row>
    <row r="46" ht="22.5" customHeight="true" spans="1:23">
      <c r="A46" s="222" t="s">
        <v>300</v>
      </c>
      <c r="B46" s="222" t="s">
        <v>320</v>
      </c>
      <c r="C46" s="95" t="s">
        <v>319</v>
      </c>
      <c r="D46" s="222" t="s">
        <v>73</v>
      </c>
      <c r="E46" s="222" t="s">
        <v>92</v>
      </c>
      <c r="F46" s="222" t="s">
        <v>175</v>
      </c>
      <c r="G46" s="222" t="s">
        <v>283</v>
      </c>
      <c r="H46" s="222" t="s">
        <v>284</v>
      </c>
      <c r="I46" s="108">
        <v>1217.2</v>
      </c>
      <c r="J46" s="108"/>
      <c r="K46" s="108"/>
      <c r="L46" s="108"/>
      <c r="M46" s="108"/>
      <c r="N46" s="226">
        <v>1217.2</v>
      </c>
      <c r="O46" s="226"/>
      <c r="P46" s="226"/>
      <c r="Q46" s="108"/>
      <c r="R46" s="108"/>
      <c r="S46" s="108"/>
      <c r="T46" s="108"/>
      <c r="U46" s="179"/>
      <c r="V46" s="108"/>
      <c r="W46" s="108"/>
    </row>
    <row r="47" ht="22.5" customHeight="true" spans="1:23">
      <c r="A47" s="221" t="s">
        <v>323</v>
      </c>
      <c r="B47" s="59"/>
      <c r="C47" s="59"/>
      <c r="D47" s="59"/>
      <c r="E47" s="59"/>
      <c r="F47" s="59"/>
      <c r="G47" s="59"/>
      <c r="H47" s="59"/>
      <c r="I47" s="108">
        <v>358820</v>
      </c>
      <c r="J47" s="108"/>
      <c r="K47" s="108"/>
      <c r="L47" s="108"/>
      <c r="M47" s="108"/>
      <c r="N47" s="226">
        <v>358820</v>
      </c>
      <c r="O47" s="226"/>
      <c r="P47" s="226"/>
      <c r="Q47" s="108"/>
      <c r="R47" s="108"/>
      <c r="S47" s="108"/>
      <c r="T47" s="108"/>
      <c r="U47" s="179"/>
      <c r="V47" s="108"/>
      <c r="W47" s="108"/>
    </row>
    <row r="48" ht="22.5" customHeight="true" spans="1:23">
      <c r="A48" s="222" t="s">
        <v>300</v>
      </c>
      <c r="B48" s="222" t="s">
        <v>324</v>
      </c>
      <c r="C48" s="95" t="s">
        <v>323</v>
      </c>
      <c r="D48" s="222" t="s">
        <v>73</v>
      </c>
      <c r="E48" s="222" t="s">
        <v>92</v>
      </c>
      <c r="F48" s="222" t="s">
        <v>175</v>
      </c>
      <c r="G48" s="222" t="s">
        <v>276</v>
      </c>
      <c r="H48" s="222" t="s">
        <v>277</v>
      </c>
      <c r="I48" s="108">
        <v>50000</v>
      </c>
      <c r="J48" s="108"/>
      <c r="K48" s="108"/>
      <c r="L48" s="108"/>
      <c r="M48" s="108"/>
      <c r="N48" s="226">
        <v>50000</v>
      </c>
      <c r="O48" s="226"/>
      <c r="P48" s="226"/>
      <c r="Q48" s="108"/>
      <c r="R48" s="108"/>
      <c r="S48" s="108"/>
      <c r="T48" s="108"/>
      <c r="U48" s="179"/>
      <c r="V48" s="108"/>
      <c r="W48" s="108"/>
    </row>
    <row r="49" ht="22.5" customHeight="true" spans="1:23">
      <c r="A49" s="222" t="s">
        <v>300</v>
      </c>
      <c r="B49" s="222" t="s">
        <v>324</v>
      </c>
      <c r="C49" s="95" t="s">
        <v>323</v>
      </c>
      <c r="D49" s="222" t="s">
        <v>73</v>
      </c>
      <c r="E49" s="222" t="s">
        <v>92</v>
      </c>
      <c r="F49" s="222" t="s">
        <v>175</v>
      </c>
      <c r="G49" s="222" t="s">
        <v>263</v>
      </c>
      <c r="H49" s="222" t="s">
        <v>264</v>
      </c>
      <c r="I49" s="108">
        <v>168640</v>
      </c>
      <c r="J49" s="108"/>
      <c r="K49" s="108"/>
      <c r="L49" s="108"/>
      <c r="M49" s="108"/>
      <c r="N49" s="226">
        <v>168640</v>
      </c>
      <c r="O49" s="226"/>
      <c r="P49" s="226"/>
      <c r="Q49" s="108"/>
      <c r="R49" s="108"/>
      <c r="S49" s="108"/>
      <c r="T49" s="108"/>
      <c r="U49" s="179"/>
      <c r="V49" s="108"/>
      <c r="W49" s="108"/>
    </row>
    <row r="50" ht="22.5" customHeight="true" spans="1:23">
      <c r="A50" s="222" t="s">
        <v>300</v>
      </c>
      <c r="B50" s="222" t="s">
        <v>324</v>
      </c>
      <c r="C50" s="95" t="s">
        <v>323</v>
      </c>
      <c r="D50" s="222" t="s">
        <v>73</v>
      </c>
      <c r="E50" s="222" t="s">
        <v>92</v>
      </c>
      <c r="F50" s="222" t="s">
        <v>175</v>
      </c>
      <c r="G50" s="222" t="s">
        <v>302</v>
      </c>
      <c r="H50" s="222" t="s">
        <v>303</v>
      </c>
      <c r="I50" s="108">
        <v>99180</v>
      </c>
      <c r="J50" s="108"/>
      <c r="K50" s="108"/>
      <c r="L50" s="108"/>
      <c r="M50" s="108"/>
      <c r="N50" s="226">
        <v>99180</v>
      </c>
      <c r="O50" s="226"/>
      <c r="P50" s="226"/>
      <c r="Q50" s="108"/>
      <c r="R50" s="108"/>
      <c r="S50" s="108"/>
      <c r="T50" s="108"/>
      <c r="U50" s="179"/>
      <c r="V50" s="108"/>
      <c r="W50" s="108"/>
    </row>
    <row r="51" ht="22.5" customHeight="true" spans="1:23">
      <c r="A51" s="222" t="s">
        <v>300</v>
      </c>
      <c r="B51" s="222" t="s">
        <v>324</v>
      </c>
      <c r="C51" s="95" t="s">
        <v>323</v>
      </c>
      <c r="D51" s="222" t="s">
        <v>73</v>
      </c>
      <c r="E51" s="222" t="s">
        <v>97</v>
      </c>
      <c r="F51" s="222" t="s">
        <v>180</v>
      </c>
      <c r="G51" s="222" t="s">
        <v>321</v>
      </c>
      <c r="H51" s="222" t="s">
        <v>322</v>
      </c>
      <c r="I51" s="108">
        <v>12300</v>
      </c>
      <c r="J51" s="108"/>
      <c r="K51" s="108"/>
      <c r="L51" s="108"/>
      <c r="M51" s="108"/>
      <c r="N51" s="226">
        <v>12300</v>
      </c>
      <c r="O51" s="226"/>
      <c r="P51" s="226"/>
      <c r="Q51" s="108"/>
      <c r="R51" s="108"/>
      <c r="S51" s="108"/>
      <c r="T51" s="108"/>
      <c r="U51" s="179"/>
      <c r="V51" s="108"/>
      <c r="W51" s="108"/>
    </row>
    <row r="52" ht="22.5" customHeight="true" spans="1:23">
      <c r="A52" s="222" t="s">
        <v>300</v>
      </c>
      <c r="B52" s="222" t="s">
        <v>324</v>
      </c>
      <c r="C52" s="95" t="s">
        <v>323</v>
      </c>
      <c r="D52" s="222" t="s">
        <v>73</v>
      </c>
      <c r="E52" s="222" t="s">
        <v>97</v>
      </c>
      <c r="F52" s="222" t="s">
        <v>180</v>
      </c>
      <c r="G52" s="222" t="s">
        <v>263</v>
      </c>
      <c r="H52" s="222" t="s">
        <v>264</v>
      </c>
      <c r="I52" s="108">
        <v>10000</v>
      </c>
      <c r="J52" s="108"/>
      <c r="K52" s="108"/>
      <c r="L52" s="108"/>
      <c r="M52" s="108"/>
      <c r="N52" s="226">
        <v>10000</v>
      </c>
      <c r="O52" s="226"/>
      <c r="P52" s="226"/>
      <c r="Q52" s="108"/>
      <c r="R52" s="108"/>
      <c r="S52" s="108"/>
      <c r="T52" s="108"/>
      <c r="U52" s="179"/>
      <c r="V52" s="108"/>
      <c r="W52" s="108"/>
    </row>
    <row r="53" ht="22.5" customHeight="true" spans="1:23">
      <c r="A53" s="222" t="s">
        <v>300</v>
      </c>
      <c r="B53" s="222" t="s">
        <v>324</v>
      </c>
      <c r="C53" s="95" t="s">
        <v>323</v>
      </c>
      <c r="D53" s="222" t="s">
        <v>73</v>
      </c>
      <c r="E53" s="222" t="s">
        <v>97</v>
      </c>
      <c r="F53" s="222" t="s">
        <v>180</v>
      </c>
      <c r="G53" s="222" t="s">
        <v>302</v>
      </c>
      <c r="H53" s="222" t="s">
        <v>303</v>
      </c>
      <c r="I53" s="108">
        <v>18700</v>
      </c>
      <c r="J53" s="108"/>
      <c r="K53" s="108"/>
      <c r="L53" s="108"/>
      <c r="M53" s="108"/>
      <c r="N53" s="226">
        <v>18700</v>
      </c>
      <c r="O53" s="226"/>
      <c r="P53" s="226"/>
      <c r="Q53" s="108"/>
      <c r="R53" s="108"/>
      <c r="S53" s="108"/>
      <c r="T53" s="108"/>
      <c r="U53" s="179"/>
      <c r="V53" s="108"/>
      <c r="W53" s="108"/>
    </row>
    <row r="54" ht="22.5" customHeight="true" spans="1:23">
      <c r="A54" s="221" t="s">
        <v>325</v>
      </c>
      <c r="B54" s="59"/>
      <c r="C54" s="59"/>
      <c r="D54" s="59"/>
      <c r="E54" s="59"/>
      <c r="F54" s="59"/>
      <c r="G54" s="59"/>
      <c r="H54" s="59"/>
      <c r="I54" s="108">
        <v>150000</v>
      </c>
      <c r="J54" s="108">
        <v>150000</v>
      </c>
      <c r="K54" s="108">
        <v>150000</v>
      </c>
      <c r="L54" s="108"/>
      <c r="M54" s="108"/>
      <c r="N54" s="226"/>
      <c r="O54" s="226"/>
      <c r="P54" s="226"/>
      <c r="Q54" s="108"/>
      <c r="R54" s="108"/>
      <c r="S54" s="108"/>
      <c r="T54" s="108"/>
      <c r="U54" s="179"/>
      <c r="V54" s="108"/>
      <c r="W54" s="108"/>
    </row>
    <row r="55" ht="22.5" customHeight="true" spans="1:23">
      <c r="A55" s="222" t="s">
        <v>300</v>
      </c>
      <c r="B55" s="222" t="s">
        <v>326</v>
      </c>
      <c r="C55" s="95" t="s">
        <v>325</v>
      </c>
      <c r="D55" s="222" t="s">
        <v>73</v>
      </c>
      <c r="E55" s="222" t="s">
        <v>94</v>
      </c>
      <c r="F55" s="222" t="s">
        <v>177</v>
      </c>
      <c r="G55" s="222" t="s">
        <v>276</v>
      </c>
      <c r="H55" s="222" t="s">
        <v>277</v>
      </c>
      <c r="I55" s="108">
        <v>26000</v>
      </c>
      <c r="J55" s="108">
        <v>26000</v>
      </c>
      <c r="K55" s="108">
        <v>26000</v>
      </c>
      <c r="L55" s="108"/>
      <c r="M55" s="108"/>
      <c r="N55" s="226"/>
      <c r="O55" s="226"/>
      <c r="P55" s="226"/>
      <c r="Q55" s="108"/>
      <c r="R55" s="108"/>
      <c r="S55" s="108"/>
      <c r="T55" s="108"/>
      <c r="U55" s="179"/>
      <c r="V55" s="108"/>
      <c r="W55" s="108"/>
    </row>
    <row r="56" ht="22.5" customHeight="true" spans="1:23">
      <c r="A56" s="222" t="s">
        <v>300</v>
      </c>
      <c r="B56" s="222" t="s">
        <v>326</v>
      </c>
      <c r="C56" s="95" t="s">
        <v>325</v>
      </c>
      <c r="D56" s="222" t="s">
        <v>73</v>
      </c>
      <c r="E56" s="222" t="s">
        <v>94</v>
      </c>
      <c r="F56" s="222" t="s">
        <v>177</v>
      </c>
      <c r="G56" s="222" t="s">
        <v>263</v>
      </c>
      <c r="H56" s="222" t="s">
        <v>264</v>
      </c>
      <c r="I56" s="108">
        <v>25000</v>
      </c>
      <c r="J56" s="108">
        <v>25000</v>
      </c>
      <c r="K56" s="108">
        <v>25000</v>
      </c>
      <c r="L56" s="108"/>
      <c r="M56" s="108"/>
      <c r="N56" s="226"/>
      <c r="O56" s="226"/>
      <c r="P56" s="226"/>
      <c r="Q56" s="108"/>
      <c r="R56" s="108"/>
      <c r="S56" s="108"/>
      <c r="T56" s="108"/>
      <c r="U56" s="179"/>
      <c r="V56" s="108"/>
      <c r="W56" s="108"/>
    </row>
    <row r="57" ht="22.5" customHeight="true" spans="1:23">
      <c r="A57" s="222" t="s">
        <v>300</v>
      </c>
      <c r="B57" s="222" t="s">
        <v>326</v>
      </c>
      <c r="C57" s="95" t="s">
        <v>325</v>
      </c>
      <c r="D57" s="222" t="s">
        <v>73</v>
      </c>
      <c r="E57" s="222" t="s">
        <v>94</v>
      </c>
      <c r="F57" s="222" t="s">
        <v>177</v>
      </c>
      <c r="G57" s="222" t="s">
        <v>307</v>
      </c>
      <c r="H57" s="222" t="s">
        <v>308</v>
      </c>
      <c r="I57" s="108">
        <v>10000</v>
      </c>
      <c r="J57" s="108">
        <v>10000</v>
      </c>
      <c r="K57" s="108">
        <v>10000</v>
      </c>
      <c r="L57" s="108"/>
      <c r="M57" s="108"/>
      <c r="N57" s="226"/>
      <c r="O57" s="226"/>
      <c r="P57" s="226"/>
      <c r="Q57" s="108"/>
      <c r="R57" s="108"/>
      <c r="S57" s="108"/>
      <c r="T57" s="108"/>
      <c r="U57" s="179"/>
      <c r="V57" s="108"/>
      <c r="W57" s="108"/>
    </row>
    <row r="58" ht="22.5" customHeight="true" spans="1:23">
      <c r="A58" s="222" t="s">
        <v>300</v>
      </c>
      <c r="B58" s="222" t="s">
        <v>326</v>
      </c>
      <c r="C58" s="95" t="s">
        <v>325</v>
      </c>
      <c r="D58" s="222" t="s">
        <v>73</v>
      </c>
      <c r="E58" s="222" t="s">
        <v>94</v>
      </c>
      <c r="F58" s="222" t="s">
        <v>177</v>
      </c>
      <c r="G58" s="222" t="s">
        <v>302</v>
      </c>
      <c r="H58" s="222" t="s">
        <v>303</v>
      </c>
      <c r="I58" s="108">
        <v>80000</v>
      </c>
      <c r="J58" s="108">
        <v>80000</v>
      </c>
      <c r="K58" s="108">
        <v>80000</v>
      </c>
      <c r="L58" s="108"/>
      <c r="M58" s="108"/>
      <c r="N58" s="226"/>
      <c r="O58" s="226"/>
      <c r="P58" s="226"/>
      <c r="Q58" s="108"/>
      <c r="R58" s="108"/>
      <c r="S58" s="108"/>
      <c r="T58" s="108"/>
      <c r="U58" s="179"/>
      <c r="V58" s="108"/>
      <c r="W58" s="108"/>
    </row>
    <row r="59" ht="22.5" customHeight="true" spans="1:23">
      <c r="A59" s="222" t="s">
        <v>300</v>
      </c>
      <c r="B59" s="222" t="s">
        <v>326</v>
      </c>
      <c r="C59" s="95" t="s">
        <v>325</v>
      </c>
      <c r="D59" s="222" t="s">
        <v>73</v>
      </c>
      <c r="E59" s="222" t="s">
        <v>94</v>
      </c>
      <c r="F59" s="222" t="s">
        <v>177</v>
      </c>
      <c r="G59" s="222" t="s">
        <v>311</v>
      </c>
      <c r="H59" s="222" t="s">
        <v>312</v>
      </c>
      <c r="I59" s="108">
        <v>9000</v>
      </c>
      <c r="J59" s="108">
        <v>9000</v>
      </c>
      <c r="K59" s="108">
        <v>9000</v>
      </c>
      <c r="L59" s="108"/>
      <c r="M59" s="108"/>
      <c r="N59" s="226"/>
      <c r="O59" s="226"/>
      <c r="P59" s="226"/>
      <c r="Q59" s="108"/>
      <c r="R59" s="108"/>
      <c r="S59" s="108"/>
      <c r="T59" s="108"/>
      <c r="U59" s="179"/>
      <c r="V59" s="108"/>
      <c r="W59" s="108"/>
    </row>
    <row r="60" ht="22.5" customHeight="true" spans="1:23">
      <c r="A60" s="221" t="s">
        <v>327</v>
      </c>
      <c r="B60" s="59"/>
      <c r="C60" s="59"/>
      <c r="D60" s="59"/>
      <c r="E60" s="59"/>
      <c r="F60" s="59"/>
      <c r="G60" s="59"/>
      <c r="H60" s="59"/>
      <c r="I60" s="108">
        <v>50000</v>
      </c>
      <c r="J60" s="108">
        <v>50000</v>
      </c>
      <c r="K60" s="108">
        <v>50000</v>
      </c>
      <c r="L60" s="108"/>
      <c r="M60" s="108"/>
      <c r="N60" s="226"/>
      <c r="O60" s="226"/>
      <c r="P60" s="226"/>
      <c r="Q60" s="108"/>
      <c r="R60" s="108"/>
      <c r="S60" s="108"/>
      <c r="T60" s="108"/>
      <c r="U60" s="179"/>
      <c r="V60" s="108"/>
      <c r="W60" s="108"/>
    </row>
    <row r="61" ht="22.5" customHeight="true" spans="1:23">
      <c r="A61" s="222" t="s">
        <v>300</v>
      </c>
      <c r="B61" s="222" t="s">
        <v>328</v>
      </c>
      <c r="C61" s="95" t="s">
        <v>327</v>
      </c>
      <c r="D61" s="222" t="s">
        <v>73</v>
      </c>
      <c r="E61" s="222" t="s">
        <v>94</v>
      </c>
      <c r="F61" s="222" t="s">
        <v>177</v>
      </c>
      <c r="G61" s="222" t="s">
        <v>276</v>
      </c>
      <c r="H61" s="222" t="s">
        <v>277</v>
      </c>
      <c r="I61" s="108">
        <v>10000</v>
      </c>
      <c r="J61" s="108">
        <v>10000</v>
      </c>
      <c r="K61" s="108">
        <v>10000</v>
      </c>
      <c r="L61" s="108"/>
      <c r="M61" s="108"/>
      <c r="N61" s="226"/>
      <c r="O61" s="226"/>
      <c r="P61" s="226"/>
      <c r="Q61" s="108"/>
      <c r="R61" s="108"/>
      <c r="S61" s="108"/>
      <c r="T61" s="108"/>
      <c r="U61" s="179"/>
      <c r="V61" s="108"/>
      <c r="W61" s="108"/>
    </row>
    <row r="62" ht="22.5" customHeight="true" spans="1:23">
      <c r="A62" s="222" t="s">
        <v>300</v>
      </c>
      <c r="B62" s="222" t="s">
        <v>328</v>
      </c>
      <c r="C62" s="95" t="s">
        <v>327</v>
      </c>
      <c r="D62" s="222" t="s">
        <v>73</v>
      </c>
      <c r="E62" s="222" t="s">
        <v>94</v>
      </c>
      <c r="F62" s="222" t="s">
        <v>177</v>
      </c>
      <c r="G62" s="222" t="s">
        <v>263</v>
      </c>
      <c r="H62" s="222" t="s">
        <v>264</v>
      </c>
      <c r="I62" s="108">
        <v>30000</v>
      </c>
      <c r="J62" s="108">
        <v>30000</v>
      </c>
      <c r="K62" s="108">
        <v>30000</v>
      </c>
      <c r="L62" s="108"/>
      <c r="M62" s="108"/>
      <c r="N62" s="226"/>
      <c r="O62" s="226"/>
      <c r="P62" s="226"/>
      <c r="Q62" s="108"/>
      <c r="R62" s="108"/>
      <c r="S62" s="108"/>
      <c r="T62" s="108"/>
      <c r="U62" s="179"/>
      <c r="V62" s="108"/>
      <c r="W62" s="108"/>
    </row>
    <row r="63" ht="22.5" customHeight="true" spans="1:23">
      <c r="A63" s="222" t="s">
        <v>300</v>
      </c>
      <c r="B63" s="222" t="s">
        <v>328</v>
      </c>
      <c r="C63" s="95" t="s">
        <v>327</v>
      </c>
      <c r="D63" s="222" t="s">
        <v>73</v>
      </c>
      <c r="E63" s="222" t="s">
        <v>94</v>
      </c>
      <c r="F63" s="222" t="s">
        <v>177</v>
      </c>
      <c r="G63" s="222" t="s">
        <v>307</v>
      </c>
      <c r="H63" s="222" t="s">
        <v>308</v>
      </c>
      <c r="I63" s="108">
        <v>10000</v>
      </c>
      <c r="J63" s="108">
        <v>10000</v>
      </c>
      <c r="K63" s="108">
        <v>10000</v>
      </c>
      <c r="L63" s="108"/>
      <c r="M63" s="108"/>
      <c r="N63" s="226"/>
      <c r="O63" s="226"/>
      <c r="P63" s="226"/>
      <c r="Q63" s="108"/>
      <c r="R63" s="108"/>
      <c r="S63" s="108"/>
      <c r="T63" s="108"/>
      <c r="U63" s="179"/>
      <c r="V63" s="108"/>
      <c r="W63" s="108"/>
    </row>
    <row r="64" ht="22.5" customHeight="true" spans="1:23">
      <c r="A64" s="221" t="s">
        <v>329</v>
      </c>
      <c r="B64" s="59"/>
      <c r="C64" s="59"/>
      <c r="D64" s="59"/>
      <c r="E64" s="59"/>
      <c r="F64" s="59"/>
      <c r="G64" s="59"/>
      <c r="H64" s="59"/>
      <c r="I64" s="108">
        <v>20000</v>
      </c>
      <c r="J64" s="108">
        <v>20000</v>
      </c>
      <c r="K64" s="108">
        <v>20000</v>
      </c>
      <c r="L64" s="108"/>
      <c r="M64" s="108"/>
      <c r="N64" s="226"/>
      <c r="O64" s="226"/>
      <c r="P64" s="226"/>
      <c r="Q64" s="108"/>
      <c r="R64" s="108"/>
      <c r="S64" s="108"/>
      <c r="T64" s="108"/>
      <c r="U64" s="179"/>
      <c r="V64" s="108"/>
      <c r="W64" s="108"/>
    </row>
    <row r="65" ht="22.5" customHeight="true" spans="1:23">
      <c r="A65" s="222" t="s">
        <v>330</v>
      </c>
      <c r="B65" s="222" t="s">
        <v>331</v>
      </c>
      <c r="C65" s="95" t="s">
        <v>329</v>
      </c>
      <c r="D65" s="222" t="s">
        <v>73</v>
      </c>
      <c r="E65" s="222" t="s">
        <v>95</v>
      </c>
      <c r="F65" s="222" t="s">
        <v>178</v>
      </c>
      <c r="G65" s="222" t="s">
        <v>263</v>
      </c>
      <c r="H65" s="222" t="s">
        <v>264</v>
      </c>
      <c r="I65" s="108">
        <v>20000</v>
      </c>
      <c r="J65" s="108">
        <v>20000</v>
      </c>
      <c r="K65" s="108">
        <v>20000</v>
      </c>
      <c r="L65" s="108"/>
      <c r="M65" s="108"/>
      <c r="N65" s="226"/>
      <c r="O65" s="226"/>
      <c r="P65" s="226"/>
      <c r="Q65" s="108"/>
      <c r="R65" s="108"/>
      <c r="S65" s="108"/>
      <c r="T65" s="108"/>
      <c r="U65" s="179"/>
      <c r="V65" s="108"/>
      <c r="W65" s="108"/>
    </row>
    <row r="66" ht="22.5" customHeight="true" spans="1:23">
      <c r="A66" s="221" t="s">
        <v>332</v>
      </c>
      <c r="B66" s="59"/>
      <c r="C66" s="59"/>
      <c r="D66" s="59"/>
      <c r="E66" s="59"/>
      <c r="F66" s="59"/>
      <c r="G66" s="59"/>
      <c r="H66" s="59"/>
      <c r="I66" s="108">
        <v>50000</v>
      </c>
      <c r="J66" s="108">
        <v>50000</v>
      </c>
      <c r="K66" s="108">
        <v>50000</v>
      </c>
      <c r="L66" s="108"/>
      <c r="M66" s="108"/>
      <c r="N66" s="226"/>
      <c r="O66" s="226"/>
      <c r="P66" s="226"/>
      <c r="Q66" s="108"/>
      <c r="R66" s="108"/>
      <c r="S66" s="108"/>
      <c r="T66" s="108"/>
      <c r="U66" s="179"/>
      <c r="V66" s="108"/>
      <c r="W66" s="108"/>
    </row>
    <row r="67" ht="22.5" customHeight="true" spans="1:23">
      <c r="A67" s="222" t="s">
        <v>300</v>
      </c>
      <c r="B67" s="222" t="s">
        <v>333</v>
      </c>
      <c r="C67" s="95" t="s">
        <v>332</v>
      </c>
      <c r="D67" s="222" t="s">
        <v>73</v>
      </c>
      <c r="E67" s="222" t="s">
        <v>97</v>
      </c>
      <c r="F67" s="222" t="s">
        <v>180</v>
      </c>
      <c r="G67" s="222" t="s">
        <v>276</v>
      </c>
      <c r="H67" s="222" t="s">
        <v>277</v>
      </c>
      <c r="I67" s="108">
        <v>10000</v>
      </c>
      <c r="J67" s="108">
        <v>10000</v>
      </c>
      <c r="K67" s="108">
        <v>10000</v>
      </c>
      <c r="L67" s="108"/>
      <c r="M67" s="108"/>
      <c r="N67" s="226"/>
      <c r="O67" s="226"/>
      <c r="P67" s="226"/>
      <c r="Q67" s="108"/>
      <c r="R67" s="108"/>
      <c r="S67" s="108"/>
      <c r="T67" s="108"/>
      <c r="U67" s="179"/>
      <c r="V67" s="108"/>
      <c r="W67" s="108"/>
    </row>
    <row r="68" ht="22.5" customHeight="true" spans="1:23">
      <c r="A68" s="222" t="s">
        <v>300</v>
      </c>
      <c r="B68" s="222" t="s">
        <v>333</v>
      </c>
      <c r="C68" s="95" t="s">
        <v>332</v>
      </c>
      <c r="D68" s="222" t="s">
        <v>73</v>
      </c>
      <c r="E68" s="222" t="s">
        <v>97</v>
      </c>
      <c r="F68" s="222" t="s">
        <v>180</v>
      </c>
      <c r="G68" s="222" t="s">
        <v>263</v>
      </c>
      <c r="H68" s="222" t="s">
        <v>264</v>
      </c>
      <c r="I68" s="108">
        <v>14000</v>
      </c>
      <c r="J68" s="108">
        <v>14000</v>
      </c>
      <c r="K68" s="108">
        <v>14000</v>
      </c>
      <c r="L68" s="108"/>
      <c r="M68" s="108"/>
      <c r="N68" s="226"/>
      <c r="O68" s="226"/>
      <c r="P68" s="226"/>
      <c r="Q68" s="108"/>
      <c r="R68" s="108"/>
      <c r="S68" s="108"/>
      <c r="T68" s="108"/>
      <c r="U68" s="179"/>
      <c r="V68" s="108"/>
      <c r="W68" s="108"/>
    </row>
    <row r="69" ht="22.5" customHeight="true" spans="1:23">
      <c r="A69" s="222" t="s">
        <v>300</v>
      </c>
      <c r="B69" s="222" t="s">
        <v>333</v>
      </c>
      <c r="C69" s="95" t="s">
        <v>332</v>
      </c>
      <c r="D69" s="222" t="s">
        <v>73</v>
      </c>
      <c r="E69" s="222" t="s">
        <v>97</v>
      </c>
      <c r="F69" s="222" t="s">
        <v>180</v>
      </c>
      <c r="G69" s="222" t="s">
        <v>302</v>
      </c>
      <c r="H69" s="222" t="s">
        <v>303</v>
      </c>
      <c r="I69" s="108">
        <v>10000</v>
      </c>
      <c r="J69" s="108">
        <v>10000</v>
      </c>
      <c r="K69" s="108">
        <v>10000</v>
      </c>
      <c r="L69" s="108"/>
      <c r="M69" s="108"/>
      <c r="N69" s="226"/>
      <c r="O69" s="226"/>
      <c r="P69" s="226"/>
      <c r="Q69" s="108"/>
      <c r="R69" s="108"/>
      <c r="S69" s="108"/>
      <c r="T69" s="108"/>
      <c r="U69" s="179"/>
      <c r="V69" s="108"/>
      <c r="W69" s="108"/>
    </row>
    <row r="70" ht="22.5" customHeight="true" spans="1:23">
      <c r="A70" s="222" t="s">
        <v>300</v>
      </c>
      <c r="B70" s="222" t="s">
        <v>333</v>
      </c>
      <c r="C70" s="95" t="s">
        <v>332</v>
      </c>
      <c r="D70" s="222" t="s">
        <v>73</v>
      </c>
      <c r="E70" s="222" t="s">
        <v>97</v>
      </c>
      <c r="F70" s="222" t="s">
        <v>180</v>
      </c>
      <c r="G70" s="222" t="s">
        <v>311</v>
      </c>
      <c r="H70" s="222" t="s">
        <v>312</v>
      </c>
      <c r="I70" s="108">
        <v>16000</v>
      </c>
      <c r="J70" s="108">
        <v>16000</v>
      </c>
      <c r="K70" s="108">
        <v>16000</v>
      </c>
      <c r="L70" s="108"/>
      <c r="M70" s="108"/>
      <c r="N70" s="226"/>
      <c r="O70" s="226"/>
      <c r="P70" s="226"/>
      <c r="Q70" s="108"/>
      <c r="R70" s="108"/>
      <c r="S70" s="108"/>
      <c r="T70" s="108"/>
      <c r="U70" s="179"/>
      <c r="V70" s="108"/>
      <c r="W70" s="108"/>
    </row>
    <row r="71" ht="22.5" customHeight="true" spans="1:23">
      <c r="A71" s="221" t="s">
        <v>334</v>
      </c>
      <c r="B71" s="59"/>
      <c r="C71" s="59"/>
      <c r="D71" s="59"/>
      <c r="E71" s="59"/>
      <c r="F71" s="59"/>
      <c r="G71" s="59"/>
      <c r="H71" s="59"/>
      <c r="I71" s="108">
        <v>30000</v>
      </c>
      <c r="J71" s="108">
        <v>30000</v>
      </c>
      <c r="K71" s="108">
        <v>30000</v>
      </c>
      <c r="L71" s="108"/>
      <c r="M71" s="108"/>
      <c r="N71" s="226"/>
      <c r="O71" s="226"/>
      <c r="P71" s="226"/>
      <c r="Q71" s="108"/>
      <c r="R71" s="108"/>
      <c r="S71" s="108"/>
      <c r="T71" s="108"/>
      <c r="U71" s="179"/>
      <c r="V71" s="108"/>
      <c r="W71" s="108"/>
    </row>
    <row r="72" ht="22.5" customHeight="true" spans="1:23">
      <c r="A72" s="222" t="s">
        <v>300</v>
      </c>
      <c r="B72" s="222" t="s">
        <v>335</v>
      </c>
      <c r="C72" s="95" t="s">
        <v>334</v>
      </c>
      <c r="D72" s="222" t="s">
        <v>73</v>
      </c>
      <c r="E72" s="222" t="s">
        <v>93</v>
      </c>
      <c r="F72" s="222" t="s">
        <v>176</v>
      </c>
      <c r="G72" s="222" t="s">
        <v>276</v>
      </c>
      <c r="H72" s="222" t="s">
        <v>277</v>
      </c>
      <c r="I72" s="108">
        <v>3000</v>
      </c>
      <c r="J72" s="108">
        <v>3000</v>
      </c>
      <c r="K72" s="108">
        <v>3000</v>
      </c>
      <c r="L72" s="108"/>
      <c r="M72" s="108"/>
      <c r="N72" s="226"/>
      <c r="O72" s="226"/>
      <c r="P72" s="226"/>
      <c r="Q72" s="108"/>
      <c r="R72" s="108"/>
      <c r="S72" s="108"/>
      <c r="T72" s="108"/>
      <c r="U72" s="179"/>
      <c r="V72" s="108"/>
      <c r="W72" s="108"/>
    </row>
    <row r="73" ht="22.5" customHeight="true" spans="1:23">
      <c r="A73" s="222" t="s">
        <v>300</v>
      </c>
      <c r="B73" s="222" t="s">
        <v>335</v>
      </c>
      <c r="C73" s="95" t="s">
        <v>334</v>
      </c>
      <c r="D73" s="222" t="s">
        <v>73</v>
      </c>
      <c r="E73" s="222" t="s">
        <v>93</v>
      </c>
      <c r="F73" s="222" t="s">
        <v>176</v>
      </c>
      <c r="G73" s="222" t="s">
        <v>263</v>
      </c>
      <c r="H73" s="222" t="s">
        <v>264</v>
      </c>
      <c r="I73" s="108">
        <v>15000</v>
      </c>
      <c r="J73" s="108">
        <v>15000</v>
      </c>
      <c r="K73" s="108">
        <v>15000</v>
      </c>
      <c r="L73" s="108"/>
      <c r="M73" s="108"/>
      <c r="N73" s="226"/>
      <c r="O73" s="226"/>
      <c r="P73" s="226"/>
      <c r="Q73" s="108"/>
      <c r="R73" s="108"/>
      <c r="S73" s="108"/>
      <c r="T73" s="108"/>
      <c r="U73" s="179"/>
      <c r="V73" s="108"/>
      <c r="W73" s="108"/>
    </row>
    <row r="74" ht="22.5" customHeight="true" spans="1:23">
      <c r="A74" s="222" t="s">
        <v>300</v>
      </c>
      <c r="B74" s="222" t="s">
        <v>335</v>
      </c>
      <c r="C74" s="95" t="s">
        <v>334</v>
      </c>
      <c r="D74" s="222" t="s">
        <v>73</v>
      </c>
      <c r="E74" s="222" t="s">
        <v>93</v>
      </c>
      <c r="F74" s="222" t="s">
        <v>176</v>
      </c>
      <c r="G74" s="222" t="s">
        <v>307</v>
      </c>
      <c r="H74" s="222" t="s">
        <v>308</v>
      </c>
      <c r="I74" s="108">
        <v>12000</v>
      </c>
      <c r="J74" s="108">
        <v>12000</v>
      </c>
      <c r="K74" s="108">
        <v>12000</v>
      </c>
      <c r="L74" s="108"/>
      <c r="M74" s="108"/>
      <c r="N74" s="226"/>
      <c r="O74" s="226"/>
      <c r="P74" s="226"/>
      <c r="Q74" s="108"/>
      <c r="R74" s="108"/>
      <c r="S74" s="108"/>
      <c r="T74" s="108"/>
      <c r="U74" s="179"/>
      <c r="V74" s="108"/>
      <c r="W74" s="108"/>
    </row>
    <row r="75" ht="22.5" customHeight="true" spans="1:23">
      <c r="A75" s="221" t="s">
        <v>336</v>
      </c>
      <c r="B75" s="59"/>
      <c r="C75" s="59"/>
      <c r="D75" s="59"/>
      <c r="E75" s="59"/>
      <c r="F75" s="59"/>
      <c r="G75" s="59"/>
      <c r="H75" s="59"/>
      <c r="I75" s="108">
        <v>400000</v>
      </c>
      <c r="J75" s="108">
        <v>400000</v>
      </c>
      <c r="K75" s="108">
        <v>400000</v>
      </c>
      <c r="L75" s="108"/>
      <c r="M75" s="108"/>
      <c r="N75" s="226"/>
      <c r="O75" s="226"/>
      <c r="P75" s="226"/>
      <c r="Q75" s="108"/>
      <c r="R75" s="108"/>
      <c r="S75" s="108"/>
      <c r="T75" s="108"/>
      <c r="U75" s="179"/>
      <c r="V75" s="108"/>
      <c r="W75" s="108"/>
    </row>
    <row r="76" ht="22.5" customHeight="true" spans="1:23">
      <c r="A76" s="222" t="s">
        <v>300</v>
      </c>
      <c r="B76" s="222" t="s">
        <v>337</v>
      </c>
      <c r="C76" s="95" t="s">
        <v>336</v>
      </c>
      <c r="D76" s="222" t="s">
        <v>73</v>
      </c>
      <c r="E76" s="222" t="s">
        <v>92</v>
      </c>
      <c r="F76" s="222" t="s">
        <v>175</v>
      </c>
      <c r="G76" s="222" t="s">
        <v>276</v>
      </c>
      <c r="H76" s="222" t="s">
        <v>277</v>
      </c>
      <c r="I76" s="108">
        <v>90000</v>
      </c>
      <c r="J76" s="108">
        <v>90000</v>
      </c>
      <c r="K76" s="108">
        <v>90000</v>
      </c>
      <c r="L76" s="108"/>
      <c r="M76" s="108"/>
      <c r="N76" s="226"/>
      <c r="O76" s="226"/>
      <c r="P76" s="226"/>
      <c r="Q76" s="108"/>
      <c r="R76" s="108"/>
      <c r="S76" s="108"/>
      <c r="T76" s="108"/>
      <c r="U76" s="179"/>
      <c r="V76" s="108"/>
      <c r="W76" s="108"/>
    </row>
    <row r="77" ht="22.5" customHeight="true" spans="1:23">
      <c r="A77" s="222" t="s">
        <v>300</v>
      </c>
      <c r="B77" s="222" t="s">
        <v>337</v>
      </c>
      <c r="C77" s="95" t="s">
        <v>336</v>
      </c>
      <c r="D77" s="222" t="s">
        <v>73</v>
      </c>
      <c r="E77" s="222" t="s">
        <v>92</v>
      </c>
      <c r="F77" s="222" t="s">
        <v>175</v>
      </c>
      <c r="G77" s="222" t="s">
        <v>321</v>
      </c>
      <c r="H77" s="222" t="s">
        <v>322</v>
      </c>
      <c r="I77" s="108">
        <v>70000</v>
      </c>
      <c r="J77" s="108">
        <v>70000</v>
      </c>
      <c r="K77" s="108">
        <v>70000</v>
      </c>
      <c r="L77" s="108"/>
      <c r="M77" s="108"/>
      <c r="N77" s="226"/>
      <c r="O77" s="226"/>
      <c r="P77" s="226"/>
      <c r="Q77" s="108"/>
      <c r="R77" s="108"/>
      <c r="S77" s="108"/>
      <c r="T77" s="108"/>
      <c r="U77" s="179"/>
      <c r="V77" s="108"/>
      <c r="W77" s="108"/>
    </row>
    <row r="78" ht="22.5" customHeight="true" spans="1:23">
      <c r="A78" s="222" t="s">
        <v>300</v>
      </c>
      <c r="B78" s="222" t="s">
        <v>337</v>
      </c>
      <c r="C78" s="95" t="s">
        <v>336</v>
      </c>
      <c r="D78" s="222" t="s">
        <v>73</v>
      </c>
      <c r="E78" s="222" t="s">
        <v>92</v>
      </c>
      <c r="F78" s="222" t="s">
        <v>175</v>
      </c>
      <c r="G78" s="222" t="s">
        <v>263</v>
      </c>
      <c r="H78" s="222" t="s">
        <v>264</v>
      </c>
      <c r="I78" s="108">
        <v>20000</v>
      </c>
      <c r="J78" s="108">
        <v>20000</v>
      </c>
      <c r="K78" s="108">
        <v>20000</v>
      </c>
      <c r="L78" s="108"/>
      <c r="M78" s="108"/>
      <c r="N78" s="226"/>
      <c r="O78" s="226"/>
      <c r="P78" s="226"/>
      <c r="Q78" s="108"/>
      <c r="R78" s="108"/>
      <c r="S78" s="108"/>
      <c r="T78" s="108"/>
      <c r="U78" s="179"/>
      <c r="V78" s="108"/>
      <c r="W78" s="108"/>
    </row>
    <row r="79" ht="22.5" customHeight="true" spans="1:23">
      <c r="A79" s="222" t="s">
        <v>300</v>
      </c>
      <c r="B79" s="222" t="s">
        <v>337</v>
      </c>
      <c r="C79" s="95" t="s">
        <v>336</v>
      </c>
      <c r="D79" s="222" t="s">
        <v>73</v>
      </c>
      <c r="E79" s="222" t="s">
        <v>92</v>
      </c>
      <c r="F79" s="222" t="s">
        <v>175</v>
      </c>
      <c r="G79" s="222" t="s">
        <v>307</v>
      </c>
      <c r="H79" s="222" t="s">
        <v>308</v>
      </c>
      <c r="I79" s="108">
        <v>40000</v>
      </c>
      <c r="J79" s="108">
        <v>40000</v>
      </c>
      <c r="K79" s="108">
        <v>40000</v>
      </c>
      <c r="L79" s="108"/>
      <c r="M79" s="108"/>
      <c r="N79" s="226"/>
      <c r="O79" s="226"/>
      <c r="P79" s="226"/>
      <c r="Q79" s="108"/>
      <c r="R79" s="108"/>
      <c r="S79" s="108"/>
      <c r="T79" s="108"/>
      <c r="U79" s="179"/>
      <c r="V79" s="108"/>
      <c r="W79" s="108"/>
    </row>
    <row r="80" ht="22.5" customHeight="true" spans="1:23">
      <c r="A80" s="222" t="s">
        <v>300</v>
      </c>
      <c r="B80" s="222" t="s">
        <v>337</v>
      </c>
      <c r="C80" s="95" t="s">
        <v>336</v>
      </c>
      <c r="D80" s="222" t="s">
        <v>73</v>
      </c>
      <c r="E80" s="222" t="s">
        <v>92</v>
      </c>
      <c r="F80" s="222" t="s">
        <v>175</v>
      </c>
      <c r="G80" s="222" t="s">
        <v>302</v>
      </c>
      <c r="H80" s="222" t="s">
        <v>303</v>
      </c>
      <c r="I80" s="108">
        <v>130000</v>
      </c>
      <c r="J80" s="108">
        <v>130000</v>
      </c>
      <c r="K80" s="108">
        <v>130000</v>
      </c>
      <c r="L80" s="108"/>
      <c r="M80" s="108"/>
      <c r="N80" s="226"/>
      <c r="O80" s="226"/>
      <c r="P80" s="226"/>
      <c r="Q80" s="108"/>
      <c r="R80" s="108"/>
      <c r="S80" s="108"/>
      <c r="T80" s="108"/>
      <c r="U80" s="179"/>
      <c r="V80" s="108"/>
      <c r="W80" s="108"/>
    </row>
    <row r="81" ht="22.5" customHeight="true" spans="1:23">
      <c r="A81" s="222" t="s">
        <v>300</v>
      </c>
      <c r="B81" s="222" t="s">
        <v>337</v>
      </c>
      <c r="C81" s="95" t="s">
        <v>336</v>
      </c>
      <c r="D81" s="222" t="s">
        <v>73</v>
      </c>
      <c r="E81" s="222" t="s">
        <v>92</v>
      </c>
      <c r="F81" s="222" t="s">
        <v>175</v>
      </c>
      <c r="G81" s="222" t="s">
        <v>311</v>
      </c>
      <c r="H81" s="222" t="s">
        <v>312</v>
      </c>
      <c r="I81" s="108">
        <v>50000</v>
      </c>
      <c r="J81" s="108">
        <v>50000</v>
      </c>
      <c r="K81" s="108">
        <v>50000</v>
      </c>
      <c r="L81" s="108"/>
      <c r="M81" s="108"/>
      <c r="N81" s="226"/>
      <c r="O81" s="226"/>
      <c r="P81" s="226"/>
      <c r="Q81" s="108"/>
      <c r="R81" s="108"/>
      <c r="S81" s="108"/>
      <c r="T81" s="108"/>
      <c r="U81" s="179"/>
      <c r="V81" s="108"/>
      <c r="W81" s="108"/>
    </row>
    <row r="82" ht="22.5" customHeight="true" spans="1:23">
      <c r="A82" s="221" t="s">
        <v>338</v>
      </c>
      <c r="B82" s="59"/>
      <c r="C82" s="59"/>
      <c r="D82" s="59"/>
      <c r="E82" s="59"/>
      <c r="F82" s="59"/>
      <c r="G82" s="59"/>
      <c r="H82" s="59"/>
      <c r="I82" s="108">
        <v>50000</v>
      </c>
      <c r="J82" s="108">
        <v>50000</v>
      </c>
      <c r="K82" s="108">
        <v>50000</v>
      </c>
      <c r="L82" s="108"/>
      <c r="M82" s="108"/>
      <c r="N82" s="226"/>
      <c r="O82" s="226"/>
      <c r="P82" s="226"/>
      <c r="Q82" s="108"/>
      <c r="R82" s="108"/>
      <c r="S82" s="108"/>
      <c r="T82" s="108"/>
      <c r="U82" s="179"/>
      <c r="V82" s="108"/>
      <c r="W82" s="108"/>
    </row>
    <row r="83" ht="22.5" customHeight="true" spans="1:23">
      <c r="A83" s="222" t="s">
        <v>300</v>
      </c>
      <c r="B83" s="222" t="s">
        <v>339</v>
      </c>
      <c r="C83" s="95" t="s">
        <v>338</v>
      </c>
      <c r="D83" s="222" t="s">
        <v>73</v>
      </c>
      <c r="E83" s="222" t="s">
        <v>91</v>
      </c>
      <c r="F83" s="222" t="s">
        <v>174</v>
      </c>
      <c r="G83" s="222" t="s">
        <v>276</v>
      </c>
      <c r="H83" s="222" t="s">
        <v>277</v>
      </c>
      <c r="I83" s="108">
        <v>20000</v>
      </c>
      <c r="J83" s="108">
        <v>20000</v>
      </c>
      <c r="K83" s="108">
        <v>20000</v>
      </c>
      <c r="L83" s="108"/>
      <c r="M83" s="108"/>
      <c r="N83" s="226"/>
      <c r="O83" s="226"/>
      <c r="P83" s="226"/>
      <c r="Q83" s="108"/>
      <c r="R83" s="108"/>
      <c r="S83" s="108"/>
      <c r="T83" s="108"/>
      <c r="U83" s="179"/>
      <c r="V83" s="108"/>
      <c r="W83" s="108"/>
    </row>
    <row r="84" ht="22.5" customHeight="true" spans="1:23">
      <c r="A84" s="222" t="s">
        <v>300</v>
      </c>
      <c r="B84" s="222" t="s">
        <v>339</v>
      </c>
      <c r="C84" s="95" t="s">
        <v>338</v>
      </c>
      <c r="D84" s="222" t="s">
        <v>73</v>
      </c>
      <c r="E84" s="222" t="s">
        <v>91</v>
      </c>
      <c r="F84" s="222" t="s">
        <v>174</v>
      </c>
      <c r="G84" s="222" t="s">
        <v>263</v>
      </c>
      <c r="H84" s="222" t="s">
        <v>264</v>
      </c>
      <c r="I84" s="108">
        <v>10000</v>
      </c>
      <c r="J84" s="108">
        <v>10000</v>
      </c>
      <c r="K84" s="108">
        <v>10000</v>
      </c>
      <c r="L84" s="108"/>
      <c r="M84" s="108"/>
      <c r="N84" s="226"/>
      <c r="O84" s="226"/>
      <c r="P84" s="226"/>
      <c r="Q84" s="108"/>
      <c r="R84" s="108"/>
      <c r="S84" s="108"/>
      <c r="T84" s="108"/>
      <c r="U84" s="179"/>
      <c r="V84" s="108"/>
      <c r="W84" s="108"/>
    </row>
    <row r="85" ht="22.5" customHeight="true" spans="1:23">
      <c r="A85" s="222" t="s">
        <v>300</v>
      </c>
      <c r="B85" s="222" t="s">
        <v>339</v>
      </c>
      <c r="C85" s="95" t="s">
        <v>338</v>
      </c>
      <c r="D85" s="222" t="s">
        <v>73</v>
      </c>
      <c r="E85" s="222" t="s">
        <v>91</v>
      </c>
      <c r="F85" s="222" t="s">
        <v>174</v>
      </c>
      <c r="G85" s="222" t="s">
        <v>311</v>
      </c>
      <c r="H85" s="222" t="s">
        <v>312</v>
      </c>
      <c r="I85" s="108">
        <v>20000</v>
      </c>
      <c r="J85" s="108">
        <v>20000</v>
      </c>
      <c r="K85" s="108">
        <v>20000</v>
      </c>
      <c r="L85" s="108"/>
      <c r="M85" s="108"/>
      <c r="N85" s="226"/>
      <c r="O85" s="226"/>
      <c r="P85" s="226"/>
      <c r="Q85" s="108"/>
      <c r="R85" s="108"/>
      <c r="S85" s="108"/>
      <c r="T85" s="108"/>
      <c r="U85" s="179"/>
      <c r="V85" s="108"/>
      <c r="W85" s="108"/>
    </row>
    <row r="86" ht="22.5" customHeight="true" spans="1:23">
      <c r="A86" s="221" t="s">
        <v>340</v>
      </c>
      <c r="B86" s="59"/>
      <c r="C86" s="59"/>
      <c r="D86" s="59"/>
      <c r="E86" s="59"/>
      <c r="F86" s="59"/>
      <c r="G86" s="59"/>
      <c r="H86" s="59"/>
      <c r="I86" s="108">
        <v>50000</v>
      </c>
      <c r="J86" s="108">
        <v>50000</v>
      </c>
      <c r="K86" s="108">
        <v>50000</v>
      </c>
      <c r="L86" s="108"/>
      <c r="M86" s="108"/>
      <c r="N86" s="226"/>
      <c r="O86" s="226"/>
      <c r="P86" s="226"/>
      <c r="Q86" s="108"/>
      <c r="R86" s="108"/>
      <c r="S86" s="108"/>
      <c r="T86" s="108"/>
      <c r="U86" s="179"/>
      <c r="V86" s="108"/>
      <c r="W86" s="108"/>
    </row>
    <row r="87" ht="22.5" customHeight="true" spans="1:23">
      <c r="A87" s="222" t="s">
        <v>300</v>
      </c>
      <c r="B87" s="222" t="s">
        <v>341</v>
      </c>
      <c r="C87" s="95" t="s">
        <v>340</v>
      </c>
      <c r="D87" s="222" t="s">
        <v>73</v>
      </c>
      <c r="E87" s="222" t="s">
        <v>91</v>
      </c>
      <c r="F87" s="222" t="s">
        <v>174</v>
      </c>
      <c r="G87" s="222" t="s">
        <v>276</v>
      </c>
      <c r="H87" s="222" t="s">
        <v>277</v>
      </c>
      <c r="I87" s="108">
        <v>15000</v>
      </c>
      <c r="J87" s="108">
        <v>15000</v>
      </c>
      <c r="K87" s="108">
        <v>15000</v>
      </c>
      <c r="L87" s="108"/>
      <c r="M87" s="108"/>
      <c r="N87" s="226"/>
      <c r="O87" s="226"/>
      <c r="P87" s="226"/>
      <c r="Q87" s="108"/>
      <c r="R87" s="108"/>
      <c r="S87" s="108"/>
      <c r="T87" s="108"/>
      <c r="U87" s="179"/>
      <c r="V87" s="108"/>
      <c r="W87" s="108"/>
    </row>
    <row r="88" ht="22.5" customHeight="true" spans="1:23">
      <c r="A88" s="222" t="s">
        <v>300</v>
      </c>
      <c r="B88" s="222" t="s">
        <v>341</v>
      </c>
      <c r="C88" s="95" t="s">
        <v>340</v>
      </c>
      <c r="D88" s="222" t="s">
        <v>73</v>
      </c>
      <c r="E88" s="222" t="s">
        <v>91</v>
      </c>
      <c r="F88" s="222" t="s">
        <v>174</v>
      </c>
      <c r="G88" s="222" t="s">
        <v>263</v>
      </c>
      <c r="H88" s="222" t="s">
        <v>264</v>
      </c>
      <c r="I88" s="108">
        <v>5000</v>
      </c>
      <c r="J88" s="108">
        <v>5000</v>
      </c>
      <c r="K88" s="108">
        <v>5000</v>
      </c>
      <c r="L88" s="108"/>
      <c r="M88" s="108"/>
      <c r="N88" s="226"/>
      <c r="O88" s="226"/>
      <c r="P88" s="226"/>
      <c r="Q88" s="108"/>
      <c r="R88" s="108"/>
      <c r="S88" s="108"/>
      <c r="T88" s="108"/>
      <c r="U88" s="179"/>
      <c r="V88" s="108"/>
      <c r="W88" s="108"/>
    </row>
    <row r="89" ht="22.5" customHeight="true" spans="1:23">
      <c r="A89" s="222" t="s">
        <v>300</v>
      </c>
      <c r="B89" s="222" t="s">
        <v>341</v>
      </c>
      <c r="C89" s="95" t="s">
        <v>340</v>
      </c>
      <c r="D89" s="222" t="s">
        <v>73</v>
      </c>
      <c r="E89" s="222" t="s">
        <v>91</v>
      </c>
      <c r="F89" s="222" t="s">
        <v>174</v>
      </c>
      <c r="G89" s="222" t="s">
        <v>307</v>
      </c>
      <c r="H89" s="222" t="s">
        <v>308</v>
      </c>
      <c r="I89" s="108">
        <v>10000</v>
      </c>
      <c r="J89" s="108">
        <v>10000</v>
      </c>
      <c r="K89" s="108">
        <v>10000</v>
      </c>
      <c r="L89" s="108"/>
      <c r="M89" s="108"/>
      <c r="N89" s="226"/>
      <c r="O89" s="226"/>
      <c r="P89" s="226"/>
      <c r="Q89" s="108"/>
      <c r="R89" s="108"/>
      <c r="S89" s="108"/>
      <c r="T89" s="108"/>
      <c r="U89" s="179"/>
      <c r="V89" s="108"/>
      <c r="W89" s="108"/>
    </row>
    <row r="90" ht="22.5" customHeight="true" spans="1:23">
      <c r="A90" s="222" t="s">
        <v>300</v>
      </c>
      <c r="B90" s="222" t="s">
        <v>341</v>
      </c>
      <c r="C90" s="95" t="s">
        <v>340</v>
      </c>
      <c r="D90" s="222" t="s">
        <v>73</v>
      </c>
      <c r="E90" s="222" t="s">
        <v>91</v>
      </c>
      <c r="F90" s="222" t="s">
        <v>174</v>
      </c>
      <c r="G90" s="222" t="s">
        <v>257</v>
      </c>
      <c r="H90" s="222" t="s">
        <v>258</v>
      </c>
      <c r="I90" s="108">
        <v>20000</v>
      </c>
      <c r="J90" s="108">
        <v>20000</v>
      </c>
      <c r="K90" s="108">
        <v>20000</v>
      </c>
      <c r="L90" s="108"/>
      <c r="M90" s="108"/>
      <c r="N90" s="226"/>
      <c r="O90" s="226"/>
      <c r="P90" s="226"/>
      <c r="Q90" s="108"/>
      <c r="R90" s="108"/>
      <c r="S90" s="108"/>
      <c r="T90" s="108"/>
      <c r="U90" s="179"/>
      <c r="V90" s="108"/>
      <c r="W90" s="108"/>
    </row>
    <row r="91" ht="22.5" customHeight="true" spans="1:23">
      <c r="A91" s="221" t="s">
        <v>342</v>
      </c>
      <c r="B91" s="59"/>
      <c r="C91" s="59"/>
      <c r="D91" s="59"/>
      <c r="E91" s="59"/>
      <c r="F91" s="59"/>
      <c r="G91" s="59"/>
      <c r="H91" s="59"/>
      <c r="I91" s="108">
        <v>80000</v>
      </c>
      <c r="J91" s="108">
        <v>80000</v>
      </c>
      <c r="K91" s="108">
        <v>80000</v>
      </c>
      <c r="L91" s="108"/>
      <c r="M91" s="108"/>
      <c r="N91" s="226"/>
      <c r="O91" s="226"/>
      <c r="P91" s="226"/>
      <c r="Q91" s="108"/>
      <c r="R91" s="108"/>
      <c r="S91" s="108"/>
      <c r="T91" s="108"/>
      <c r="U91" s="179"/>
      <c r="V91" s="108"/>
      <c r="W91" s="108"/>
    </row>
    <row r="92" ht="22.5" customHeight="true" spans="1:23">
      <c r="A92" s="222" t="s">
        <v>300</v>
      </c>
      <c r="B92" s="222" t="s">
        <v>343</v>
      </c>
      <c r="C92" s="95" t="s">
        <v>342</v>
      </c>
      <c r="D92" s="222" t="s">
        <v>73</v>
      </c>
      <c r="E92" s="222" t="s">
        <v>96</v>
      </c>
      <c r="F92" s="222" t="s">
        <v>179</v>
      </c>
      <c r="G92" s="222" t="s">
        <v>276</v>
      </c>
      <c r="H92" s="222" t="s">
        <v>277</v>
      </c>
      <c r="I92" s="108">
        <v>20000</v>
      </c>
      <c r="J92" s="108">
        <v>20000</v>
      </c>
      <c r="K92" s="108">
        <v>20000</v>
      </c>
      <c r="L92" s="108"/>
      <c r="M92" s="108"/>
      <c r="N92" s="226"/>
      <c r="O92" s="226"/>
      <c r="P92" s="226"/>
      <c r="Q92" s="108"/>
      <c r="R92" s="108"/>
      <c r="S92" s="108"/>
      <c r="T92" s="108"/>
      <c r="U92" s="179"/>
      <c r="V92" s="108"/>
      <c r="W92" s="108"/>
    </row>
    <row r="93" ht="22.5" customHeight="true" spans="1:23">
      <c r="A93" s="222" t="s">
        <v>300</v>
      </c>
      <c r="B93" s="222" t="s">
        <v>343</v>
      </c>
      <c r="C93" s="95" t="s">
        <v>342</v>
      </c>
      <c r="D93" s="222" t="s">
        <v>73</v>
      </c>
      <c r="E93" s="222" t="s">
        <v>96</v>
      </c>
      <c r="F93" s="222" t="s">
        <v>179</v>
      </c>
      <c r="G93" s="222" t="s">
        <v>263</v>
      </c>
      <c r="H93" s="222" t="s">
        <v>264</v>
      </c>
      <c r="I93" s="108">
        <v>20000</v>
      </c>
      <c r="J93" s="108">
        <v>20000</v>
      </c>
      <c r="K93" s="108">
        <v>20000</v>
      </c>
      <c r="L93" s="108"/>
      <c r="M93" s="108"/>
      <c r="N93" s="226"/>
      <c r="O93" s="226"/>
      <c r="P93" s="226"/>
      <c r="Q93" s="108"/>
      <c r="R93" s="108"/>
      <c r="S93" s="108"/>
      <c r="T93" s="108"/>
      <c r="U93" s="179"/>
      <c r="V93" s="108"/>
      <c r="W93" s="108"/>
    </row>
    <row r="94" ht="22.5" customHeight="true" spans="1:23">
      <c r="A94" s="222" t="s">
        <v>300</v>
      </c>
      <c r="B94" s="222" t="s">
        <v>343</v>
      </c>
      <c r="C94" s="95" t="s">
        <v>342</v>
      </c>
      <c r="D94" s="222" t="s">
        <v>73</v>
      </c>
      <c r="E94" s="222" t="s">
        <v>96</v>
      </c>
      <c r="F94" s="222" t="s">
        <v>179</v>
      </c>
      <c r="G94" s="222" t="s">
        <v>307</v>
      </c>
      <c r="H94" s="222" t="s">
        <v>308</v>
      </c>
      <c r="I94" s="108">
        <v>10000</v>
      </c>
      <c r="J94" s="108">
        <v>10000</v>
      </c>
      <c r="K94" s="108">
        <v>10000</v>
      </c>
      <c r="L94" s="108"/>
      <c r="M94" s="108"/>
      <c r="N94" s="226"/>
      <c r="O94" s="226"/>
      <c r="P94" s="226"/>
      <c r="Q94" s="108"/>
      <c r="R94" s="108"/>
      <c r="S94" s="108"/>
      <c r="T94" s="108"/>
      <c r="U94" s="179"/>
      <c r="V94" s="108"/>
      <c r="W94" s="108"/>
    </row>
    <row r="95" ht="22.5" customHeight="true" spans="1:23">
      <c r="A95" s="222" t="s">
        <v>300</v>
      </c>
      <c r="B95" s="222" t="s">
        <v>343</v>
      </c>
      <c r="C95" s="95" t="s">
        <v>342</v>
      </c>
      <c r="D95" s="222" t="s">
        <v>73</v>
      </c>
      <c r="E95" s="222" t="s">
        <v>96</v>
      </c>
      <c r="F95" s="222" t="s">
        <v>179</v>
      </c>
      <c r="G95" s="222" t="s">
        <v>311</v>
      </c>
      <c r="H95" s="222" t="s">
        <v>312</v>
      </c>
      <c r="I95" s="108">
        <v>30000</v>
      </c>
      <c r="J95" s="108">
        <v>30000</v>
      </c>
      <c r="K95" s="108">
        <v>30000</v>
      </c>
      <c r="L95" s="108"/>
      <c r="M95" s="108"/>
      <c r="N95" s="226"/>
      <c r="O95" s="226"/>
      <c r="P95" s="226"/>
      <c r="Q95" s="108"/>
      <c r="R95" s="108"/>
      <c r="S95" s="108"/>
      <c r="T95" s="108"/>
      <c r="U95" s="179"/>
      <c r="V95" s="108"/>
      <c r="W95" s="108"/>
    </row>
    <row r="96" ht="22.5" customHeight="true" spans="1:23">
      <c r="A96" s="221" t="s">
        <v>344</v>
      </c>
      <c r="B96" s="59"/>
      <c r="C96" s="59"/>
      <c r="D96" s="59"/>
      <c r="E96" s="59"/>
      <c r="F96" s="59"/>
      <c r="G96" s="59"/>
      <c r="H96" s="59"/>
      <c r="I96" s="108">
        <v>100000</v>
      </c>
      <c r="J96" s="108">
        <v>100000</v>
      </c>
      <c r="K96" s="108">
        <v>100000</v>
      </c>
      <c r="L96" s="108"/>
      <c r="M96" s="108"/>
      <c r="N96" s="226"/>
      <c r="O96" s="226"/>
      <c r="P96" s="226"/>
      <c r="Q96" s="108"/>
      <c r="R96" s="108"/>
      <c r="S96" s="108"/>
      <c r="T96" s="108"/>
      <c r="U96" s="179"/>
      <c r="V96" s="108"/>
      <c r="W96" s="108"/>
    </row>
    <row r="97" ht="22.5" customHeight="true" spans="1:23">
      <c r="A97" s="222" t="s">
        <v>300</v>
      </c>
      <c r="B97" s="222" t="s">
        <v>345</v>
      </c>
      <c r="C97" s="95" t="s">
        <v>344</v>
      </c>
      <c r="D97" s="222" t="s">
        <v>73</v>
      </c>
      <c r="E97" s="222" t="s">
        <v>98</v>
      </c>
      <c r="F97" s="222" t="s">
        <v>181</v>
      </c>
      <c r="G97" s="222" t="s">
        <v>276</v>
      </c>
      <c r="H97" s="222" t="s">
        <v>277</v>
      </c>
      <c r="I97" s="108">
        <v>20000</v>
      </c>
      <c r="J97" s="108">
        <v>20000</v>
      </c>
      <c r="K97" s="108">
        <v>20000</v>
      </c>
      <c r="L97" s="108"/>
      <c r="M97" s="108"/>
      <c r="N97" s="226"/>
      <c r="O97" s="226"/>
      <c r="P97" s="226"/>
      <c r="Q97" s="108"/>
      <c r="R97" s="108"/>
      <c r="S97" s="108"/>
      <c r="T97" s="108"/>
      <c r="U97" s="179"/>
      <c r="V97" s="108"/>
      <c r="W97" s="108"/>
    </row>
    <row r="98" ht="22.5" customHeight="true" spans="1:23">
      <c r="A98" s="222" t="s">
        <v>300</v>
      </c>
      <c r="B98" s="222" t="s">
        <v>345</v>
      </c>
      <c r="C98" s="95" t="s">
        <v>344</v>
      </c>
      <c r="D98" s="222" t="s">
        <v>73</v>
      </c>
      <c r="E98" s="222" t="s">
        <v>98</v>
      </c>
      <c r="F98" s="222" t="s">
        <v>181</v>
      </c>
      <c r="G98" s="222" t="s">
        <v>346</v>
      </c>
      <c r="H98" s="222" t="s">
        <v>347</v>
      </c>
      <c r="I98" s="108">
        <v>50000</v>
      </c>
      <c r="J98" s="108">
        <v>50000</v>
      </c>
      <c r="K98" s="108">
        <v>50000</v>
      </c>
      <c r="L98" s="108"/>
      <c r="M98" s="108"/>
      <c r="N98" s="226"/>
      <c r="O98" s="226"/>
      <c r="P98" s="226"/>
      <c r="Q98" s="108"/>
      <c r="R98" s="108"/>
      <c r="S98" s="108"/>
      <c r="T98" s="108"/>
      <c r="U98" s="179"/>
      <c r="V98" s="108"/>
      <c r="W98" s="108"/>
    </row>
    <row r="99" ht="22.5" customHeight="true" spans="1:23">
      <c r="A99" s="222" t="s">
        <v>300</v>
      </c>
      <c r="B99" s="222" t="s">
        <v>345</v>
      </c>
      <c r="C99" s="95" t="s">
        <v>344</v>
      </c>
      <c r="D99" s="222" t="s">
        <v>73</v>
      </c>
      <c r="E99" s="222" t="s">
        <v>98</v>
      </c>
      <c r="F99" s="222" t="s">
        <v>181</v>
      </c>
      <c r="G99" s="222" t="s">
        <v>302</v>
      </c>
      <c r="H99" s="222" t="s">
        <v>303</v>
      </c>
      <c r="I99" s="108">
        <v>30000</v>
      </c>
      <c r="J99" s="108">
        <v>30000</v>
      </c>
      <c r="K99" s="108">
        <v>30000</v>
      </c>
      <c r="L99" s="108"/>
      <c r="M99" s="108"/>
      <c r="N99" s="226"/>
      <c r="O99" s="226"/>
      <c r="P99" s="226"/>
      <c r="Q99" s="108"/>
      <c r="R99" s="108"/>
      <c r="S99" s="108"/>
      <c r="T99" s="108"/>
      <c r="U99" s="179"/>
      <c r="V99" s="108"/>
      <c r="W99" s="108"/>
    </row>
    <row r="100" ht="22.5" customHeight="true" spans="1:23">
      <c r="A100" s="221" t="s">
        <v>348</v>
      </c>
      <c r="B100" s="59"/>
      <c r="C100" s="59"/>
      <c r="D100" s="59"/>
      <c r="E100" s="59"/>
      <c r="F100" s="59"/>
      <c r="G100" s="59"/>
      <c r="H100" s="59"/>
      <c r="I100" s="108">
        <v>80000</v>
      </c>
      <c r="J100" s="108">
        <v>80000</v>
      </c>
      <c r="K100" s="108">
        <v>80000</v>
      </c>
      <c r="L100" s="108"/>
      <c r="M100" s="108"/>
      <c r="N100" s="226"/>
      <c r="O100" s="226"/>
      <c r="P100" s="226"/>
      <c r="Q100" s="108"/>
      <c r="R100" s="108"/>
      <c r="S100" s="108"/>
      <c r="T100" s="108"/>
      <c r="U100" s="179"/>
      <c r="V100" s="108"/>
      <c r="W100" s="108"/>
    </row>
    <row r="101" ht="22.5" customHeight="true" spans="1:23">
      <c r="A101" s="222" t="s">
        <v>300</v>
      </c>
      <c r="B101" s="222" t="s">
        <v>349</v>
      </c>
      <c r="C101" s="95" t="s">
        <v>348</v>
      </c>
      <c r="D101" s="222" t="s">
        <v>73</v>
      </c>
      <c r="E101" s="222" t="s">
        <v>97</v>
      </c>
      <c r="F101" s="222" t="s">
        <v>180</v>
      </c>
      <c r="G101" s="222" t="s">
        <v>276</v>
      </c>
      <c r="H101" s="222" t="s">
        <v>277</v>
      </c>
      <c r="I101" s="108">
        <v>10000</v>
      </c>
      <c r="J101" s="108">
        <v>10000</v>
      </c>
      <c r="K101" s="108">
        <v>10000</v>
      </c>
      <c r="L101" s="108"/>
      <c r="M101" s="108"/>
      <c r="N101" s="226"/>
      <c r="O101" s="226"/>
      <c r="P101" s="226"/>
      <c r="Q101" s="108"/>
      <c r="R101" s="108"/>
      <c r="S101" s="108"/>
      <c r="T101" s="108"/>
      <c r="U101" s="179"/>
      <c r="V101" s="108"/>
      <c r="W101" s="108"/>
    </row>
    <row r="102" ht="22.5" customHeight="true" spans="1:23">
      <c r="A102" s="222" t="s">
        <v>300</v>
      </c>
      <c r="B102" s="222" t="s">
        <v>349</v>
      </c>
      <c r="C102" s="95" t="s">
        <v>348</v>
      </c>
      <c r="D102" s="222" t="s">
        <v>73</v>
      </c>
      <c r="E102" s="222" t="s">
        <v>97</v>
      </c>
      <c r="F102" s="222" t="s">
        <v>180</v>
      </c>
      <c r="G102" s="222" t="s">
        <v>263</v>
      </c>
      <c r="H102" s="222" t="s">
        <v>264</v>
      </c>
      <c r="I102" s="108">
        <v>20000</v>
      </c>
      <c r="J102" s="108">
        <v>20000</v>
      </c>
      <c r="K102" s="108">
        <v>20000</v>
      </c>
      <c r="L102" s="108"/>
      <c r="M102" s="108"/>
      <c r="N102" s="226"/>
      <c r="O102" s="226"/>
      <c r="P102" s="226"/>
      <c r="Q102" s="108"/>
      <c r="R102" s="108"/>
      <c r="S102" s="108"/>
      <c r="T102" s="108"/>
      <c r="U102" s="179"/>
      <c r="V102" s="108"/>
      <c r="W102" s="108"/>
    </row>
    <row r="103" ht="22.5" customHeight="true" spans="1:23">
      <c r="A103" s="222" t="s">
        <v>300</v>
      </c>
      <c r="B103" s="222" t="s">
        <v>349</v>
      </c>
      <c r="C103" s="95" t="s">
        <v>348</v>
      </c>
      <c r="D103" s="222" t="s">
        <v>73</v>
      </c>
      <c r="E103" s="222" t="s">
        <v>97</v>
      </c>
      <c r="F103" s="222" t="s">
        <v>180</v>
      </c>
      <c r="G103" s="222" t="s">
        <v>302</v>
      </c>
      <c r="H103" s="222" t="s">
        <v>303</v>
      </c>
      <c r="I103" s="108">
        <v>50000</v>
      </c>
      <c r="J103" s="108">
        <v>50000</v>
      </c>
      <c r="K103" s="108">
        <v>50000</v>
      </c>
      <c r="L103" s="108"/>
      <c r="M103" s="108"/>
      <c r="N103" s="226"/>
      <c r="O103" s="226"/>
      <c r="P103" s="226"/>
      <c r="Q103" s="108"/>
      <c r="R103" s="108"/>
      <c r="S103" s="108"/>
      <c r="T103" s="108"/>
      <c r="U103" s="179"/>
      <c r="V103" s="108"/>
      <c r="W103" s="108"/>
    </row>
    <row r="104" ht="22.5" customHeight="true" spans="1:23">
      <c r="A104" s="221" t="s">
        <v>350</v>
      </c>
      <c r="B104" s="59"/>
      <c r="C104" s="59"/>
      <c r="D104" s="59"/>
      <c r="E104" s="59"/>
      <c r="F104" s="59"/>
      <c r="G104" s="59"/>
      <c r="H104" s="59"/>
      <c r="I104" s="108">
        <v>50000</v>
      </c>
      <c r="J104" s="108">
        <v>50000</v>
      </c>
      <c r="K104" s="108">
        <v>50000</v>
      </c>
      <c r="L104" s="108"/>
      <c r="M104" s="108"/>
      <c r="N104" s="226"/>
      <c r="O104" s="226"/>
      <c r="P104" s="226"/>
      <c r="Q104" s="108"/>
      <c r="R104" s="108"/>
      <c r="S104" s="108"/>
      <c r="T104" s="108"/>
      <c r="U104" s="179"/>
      <c r="V104" s="108"/>
      <c r="W104" s="108"/>
    </row>
    <row r="105" ht="22.5" customHeight="true" spans="1:23">
      <c r="A105" s="222" t="s">
        <v>300</v>
      </c>
      <c r="B105" s="222" t="s">
        <v>351</v>
      </c>
      <c r="C105" s="95" t="s">
        <v>350</v>
      </c>
      <c r="D105" s="222" t="s">
        <v>73</v>
      </c>
      <c r="E105" s="222" t="s">
        <v>97</v>
      </c>
      <c r="F105" s="222" t="s">
        <v>180</v>
      </c>
      <c r="G105" s="222" t="s">
        <v>276</v>
      </c>
      <c r="H105" s="222" t="s">
        <v>277</v>
      </c>
      <c r="I105" s="108">
        <v>7000</v>
      </c>
      <c r="J105" s="108">
        <v>7000</v>
      </c>
      <c r="K105" s="108">
        <v>7000</v>
      </c>
      <c r="L105" s="108"/>
      <c r="M105" s="108"/>
      <c r="N105" s="226"/>
      <c r="O105" s="226"/>
      <c r="P105" s="226"/>
      <c r="Q105" s="108"/>
      <c r="R105" s="108"/>
      <c r="S105" s="108"/>
      <c r="T105" s="108"/>
      <c r="U105" s="179"/>
      <c r="V105" s="108"/>
      <c r="W105" s="108"/>
    </row>
    <row r="106" ht="22.5" customHeight="true" spans="1:23">
      <c r="A106" s="222" t="s">
        <v>300</v>
      </c>
      <c r="B106" s="222" t="s">
        <v>351</v>
      </c>
      <c r="C106" s="95" t="s">
        <v>350</v>
      </c>
      <c r="D106" s="222" t="s">
        <v>73</v>
      </c>
      <c r="E106" s="222" t="s">
        <v>97</v>
      </c>
      <c r="F106" s="222" t="s">
        <v>180</v>
      </c>
      <c r="G106" s="222" t="s">
        <v>307</v>
      </c>
      <c r="H106" s="222" t="s">
        <v>308</v>
      </c>
      <c r="I106" s="108">
        <v>20000</v>
      </c>
      <c r="J106" s="108">
        <v>20000</v>
      </c>
      <c r="K106" s="108">
        <v>20000</v>
      </c>
      <c r="L106" s="108"/>
      <c r="M106" s="108"/>
      <c r="N106" s="226"/>
      <c r="O106" s="226"/>
      <c r="P106" s="226"/>
      <c r="Q106" s="108"/>
      <c r="R106" s="108"/>
      <c r="S106" s="108"/>
      <c r="T106" s="108"/>
      <c r="U106" s="179"/>
      <c r="V106" s="108"/>
      <c r="W106" s="108"/>
    </row>
    <row r="107" ht="22.5" customHeight="true" spans="1:23">
      <c r="A107" s="222" t="s">
        <v>300</v>
      </c>
      <c r="B107" s="222" t="s">
        <v>351</v>
      </c>
      <c r="C107" s="95" t="s">
        <v>350</v>
      </c>
      <c r="D107" s="222" t="s">
        <v>73</v>
      </c>
      <c r="E107" s="222" t="s">
        <v>97</v>
      </c>
      <c r="F107" s="222" t="s">
        <v>180</v>
      </c>
      <c r="G107" s="222" t="s">
        <v>311</v>
      </c>
      <c r="H107" s="222" t="s">
        <v>312</v>
      </c>
      <c r="I107" s="108">
        <v>23000</v>
      </c>
      <c r="J107" s="108">
        <v>23000</v>
      </c>
      <c r="K107" s="108">
        <v>23000</v>
      </c>
      <c r="L107" s="108"/>
      <c r="M107" s="108"/>
      <c r="N107" s="226"/>
      <c r="O107" s="226"/>
      <c r="P107" s="226"/>
      <c r="Q107" s="108"/>
      <c r="R107" s="108"/>
      <c r="S107" s="108"/>
      <c r="T107" s="108"/>
      <c r="U107" s="179"/>
      <c r="V107" s="108"/>
      <c r="W107" s="108"/>
    </row>
    <row r="108" ht="22.5" customHeight="true" spans="1:23">
      <c r="A108" s="221" t="s">
        <v>352</v>
      </c>
      <c r="B108" s="59"/>
      <c r="C108" s="59"/>
      <c r="D108" s="59"/>
      <c r="E108" s="59"/>
      <c r="F108" s="59"/>
      <c r="G108" s="59"/>
      <c r="H108" s="59"/>
      <c r="I108" s="108">
        <v>50000</v>
      </c>
      <c r="J108" s="108">
        <v>50000</v>
      </c>
      <c r="K108" s="108">
        <v>50000</v>
      </c>
      <c r="L108" s="108"/>
      <c r="M108" s="108"/>
      <c r="N108" s="226"/>
      <c r="O108" s="226"/>
      <c r="P108" s="226"/>
      <c r="Q108" s="108"/>
      <c r="R108" s="108"/>
      <c r="S108" s="108"/>
      <c r="T108" s="108"/>
      <c r="U108" s="179"/>
      <c r="V108" s="108"/>
      <c r="W108" s="108"/>
    </row>
    <row r="109" ht="22.5" customHeight="true" spans="1:23">
      <c r="A109" s="222" t="s">
        <v>300</v>
      </c>
      <c r="B109" s="222" t="s">
        <v>353</v>
      </c>
      <c r="C109" s="95" t="s">
        <v>352</v>
      </c>
      <c r="D109" s="222" t="s">
        <v>73</v>
      </c>
      <c r="E109" s="222" t="s">
        <v>97</v>
      </c>
      <c r="F109" s="222" t="s">
        <v>180</v>
      </c>
      <c r="G109" s="222" t="s">
        <v>276</v>
      </c>
      <c r="H109" s="222" t="s">
        <v>277</v>
      </c>
      <c r="I109" s="108">
        <v>10000</v>
      </c>
      <c r="J109" s="108">
        <v>10000</v>
      </c>
      <c r="K109" s="108">
        <v>10000</v>
      </c>
      <c r="L109" s="108"/>
      <c r="M109" s="108"/>
      <c r="N109" s="226"/>
      <c r="O109" s="226"/>
      <c r="P109" s="226"/>
      <c r="Q109" s="108"/>
      <c r="R109" s="108"/>
      <c r="S109" s="108"/>
      <c r="T109" s="108"/>
      <c r="U109" s="179"/>
      <c r="V109" s="108"/>
      <c r="W109" s="108"/>
    </row>
    <row r="110" ht="22.5" customHeight="true" spans="1:23">
      <c r="A110" s="222" t="s">
        <v>300</v>
      </c>
      <c r="B110" s="222" t="s">
        <v>353</v>
      </c>
      <c r="C110" s="95" t="s">
        <v>352</v>
      </c>
      <c r="D110" s="222" t="s">
        <v>73</v>
      </c>
      <c r="E110" s="222" t="s">
        <v>97</v>
      </c>
      <c r="F110" s="222" t="s">
        <v>180</v>
      </c>
      <c r="G110" s="222" t="s">
        <v>321</v>
      </c>
      <c r="H110" s="222" t="s">
        <v>322</v>
      </c>
      <c r="I110" s="108">
        <v>4000</v>
      </c>
      <c r="J110" s="108">
        <v>4000</v>
      </c>
      <c r="K110" s="108">
        <v>4000</v>
      </c>
      <c r="L110" s="108"/>
      <c r="M110" s="108"/>
      <c r="N110" s="226"/>
      <c r="O110" s="226"/>
      <c r="P110" s="226"/>
      <c r="Q110" s="108"/>
      <c r="R110" s="108"/>
      <c r="S110" s="108"/>
      <c r="T110" s="108"/>
      <c r="U110" s="179"/>
      <c r="V110" s="108"/>
      <c r="W110" s="108"/>
    </row>
    <row r="111" ht="22.5" customHeight="true" spans="1:23">
      <c r="A111" s="222" t="s">
        <v>300</v>
      </c>
      <c r="B111" s="222" t="s">
        <v>353</v>
      </c>
      <c r="C111" s="95" t="s">
        <v>352</v>
      </c>
      <c r="D111" s="222" t="s">
        <v>73</v>
      </c>
      <c r="E111" s="222" t="s">
        <v>97</v>
      </c>
      <c r="F111" s="222" t="s">
        <v>180</v>
      </c>
      <c r="G111" s="222" t="s">
        <v>263</v>
      </c>
      <c r="H111" s="222" t="s">
        <v>264</v>
      </c>
      <c r="I111" s="108">
        <v>20000</v>
      </c>
      <c r="J111" s="108">
        <v>20000</v>
      </c>
      <c r="K111" s="108">
        <v>20000</v>
      </c>
      <c r="L111" s="108"/>
      <c r="M111" s="108"/>
      <c r="N111" s="226"/>
      <c r="O111" s="226"/>
      <c r="P111" s="226"/>
      <c r="Q111" s="108"/>
      <c r="R111" s="108"/>
      <c r="S111" s="108"/>
      <c r="T111" s="108"/>
      <c r="U111" s="179"/>
      <c r="V111" s="108"/>
      <c r="W111" s="108"/>
    </row>
    <row r="112" ht="22.5" customHeight="true" spans="1:23">
      <c r="A112" s="222" t="s">
        <v>300</v>
      </c>
      <c r="B112" s="222" t="s">
        <v>353</v>
      </c>
      <c r="C112" s="95" t="s">
        <v>352</v>
      </c>
      <c r="D112" s="222" t="s">
        <v>73</v>
      </c>
      <c r="E112" s="222" t="s">
        <v>97</v>
      </c>
      <c r="F112" s="222" t="s">
        <v>180</v>
      </c>
      <c r="G112" s="222" t="s">
        <v>311</v>
      </c>
      <c r="H112" s="222" t="s">
        <v>312</v>
      </c>
      <c r="I112" s="108">
        <v>16000</v>
      </c>
      <c r="J112" s="108">
        <v>16000</v>
      </c>
      <c r="K112" s="108">
        <v>16000</v>
      </c>
      <c r="L112" s="108"/>
      <c r="M112" s="108"/>
      <c r="N112" s="226"/>
      <c r="O112" s="226"/>
      <c r="P112" s="226"/>
      <c r="Q112" s="108"/>
      <c r="R112" s="108"/>
      <c r="S112" s="108"/>
      <c r="T112" s="108"/>
      <c r="U112" s="179"/>
      <c r="V112" s="108"/>
      <c r="W112" s="108"/>
    </row>
    <row r="113" ht="22.5" customHeight="true" spans="1:23">
      <c r="A113" s="111" t="s">
        <v>122</v>
      </c>
      <c r="B113" s="112"/>
      <c r="C113" s="112"/>
      <c r="D113" s="112"/>
      <c r="E113" s="112"/>
      <c r="F113" s="112"/>
      <c r="G113" s="112"/>
      <c r="H113" s="116"/>
      <c r="I113" s="108">
        <v>3202306.52</v>
      </c>
      <c r="J113" s="108">
        <v>1160000</v>
      </c>
      <c r="K113" s="228">
        <v>1160000</v>
      </c>
      <c r="L113" s="108"/>
      <c r="M113" s="108"/>
      <c r="N113" s="226">
        <v>1942306.52</v>
      </c>
      <c r="O113" s="226">
        <v>100000</v>
      </c>
      <c r="P113" s="226"/>
      <c r="Q113" s="108"/>
      <c r="R113" s="108"/>
      <c r="S113" s="108"/>
      <c r="T113" s="108"/>
      <c r="U113" s="70"/>
      <c r="V113" s="108"/>
      <c r="W113" s="108"/>
    </row>
  </sheetData>
  <mergeCells count="49">
    <mergeCell ref="A2:W2"/>
    <mergeCell ref="A3:H3"/>
    <mergeCell ref="J4:M4"/>
    <mergeCell ref="N4:P4"/>
    <mergeCell ref="R4:W4"/>
    <mergeCell ref="A9:C9"/>
    <mergeCell ref="A9:C9"/>
    <mergeCell ref="A11:C11"/>
    <mergeCell ref="A16:C16"/>
    <mergeCell ref="A21:C21"/>
    <mergeCell ref="A26:C26"/>
    <mergeCell ref="A42:C42"/>
    <mergeCell ref="A47:C47"/>
    <mergeCell ref="A54:C54"/>
    <mergeCell ref="A60:C60"/>
    <mergeCell ref="A64:C64"/>
    <mergeCell ref="A66:C66"/>
    <mergeCell ref="A71:C71"/>
    <mergeCell ref="A75:C75"/>
    <mergeCell ref="A82:C82"/>
    <mergeCell ref="A86:C86"/>
    <mergeCell ref="A91:C91"/>
    <mergeCell ref="A96:C96"/>
    <mergeCell ref="A100:C100"/>
    <mergeCell ref="A104:C104"/>
    <mergeCell ref="A108:C108"/>
    <mergeCell ref="A113:H1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89"/>
  <sheetViews>
    <sheetView showZeros="0" workbookViewId="0">
      <selection activeCell="A1" sqref="A1"/>
    </sheetView>
  </sheetViews>
  <sheetFormatPr defaultColWidth="10.7083333333333" defaultRowHeight="12" customHeight="true"/>
  <cols>
    <col min="1" max="1" width="40" customWidth="true"/>
    <col min="2" max="2" width="56" customWidth="true"/>
    <col min="3" max="5" width="21.2833333333333" customWidth="true"/>
    <col min="6" max="6" width="14" customWidth="true"/>
    <col min="7" max="7" width="19.85" customWidth="true"/>
    <col min="8" max="9" width="14" customWidth="true"/>
    <col min="10" max="10" width="32.1416666666667" customWidth="true"/>
  </cols>
  <sheetData>
    <row r="1" ht="15" customHeight="true" spans="10:10">
      <c r="J1" s="180" t="s">
        <v>354</v>
      </c>
    </row>
    <row r="2" ht="36.75" customHeight="true" spans="1:10">
      <c r="A2" s="84" t="s">
        <v>355</v>
      </c>
      <c r="B2" s="85"/>
      <c r="C2" s="85"/>
      <c r="D2" s="85"/>
      <c r="E2" s="85"/>
      <c r="F2" s="150"/>
      <c r="G2" s="85"/>
      <c r="H2" s="150"/>
      <c r="I2" s="150"/>
      <c r="J2" s="85"/>
    </row>
    <row r="3" ht="17.25" customHeight="true" spans="1:2">
      <c r="A3" s="133" t="str">
        <f>"单位名称："&amp;"迪庆藏族自治州司法局"</f>
        <v>单位名称：迪庆藏族自治州司法局</v>
      </c>
      <c r="B3" s="134"/>
    </row>
    <row r="4" ht="44.25" customHeight="true" spans="1:10">
      <c r="A4" s="121" t="s">
        <v>356</v>
      </c>
      <c r="B4" s="121" t="s">
        <v>357</v>
      </c>
      <c r="C4" s="121" t="s">
        <v>358</v>
      </c>
      <c r="D4" s="121" t="s">
        <v>359</v>
      </c>
      <c r="E4" s="121" t="s">
        <v>360</v>
      </c>
      <c r="F4" s="136" t="s">
        <v>361</v>
      </c>
      <c r="G4" s="121" t="s">
        <v>362</v>
      </c>
      <c r="H4" s="136" t="s">
        <v>363</v>
      </c>
      <c r="I4" s="136" t="s">
        <v>364</v>
      </c>
      <c r="J4" s="121" t="s">
        <v>365</v>
      </c>
    </row>
    <row r="5" ht="19.5" customHeight="true" spans="1:10">
      <c r="A5" s="214">
        <v>1</v>
      </c>
      <c r="B5" s="214">
        <v>2</v>
      </c>
      <c r="C5" s="214">
        <v>3</v>
      </c>
      <c r="D5" s="214">
        <v>4</v>
      </c>
      <c r="E5" s="214">
        <v>5</v>
      </c>
      <c r="F5" s="214">
        <v>6</v>
      </c>
      <c r="G5" s="214">
        <v>7</v>
      </c>
      <c r="H5" s="214">
        <v>8</v>
      </c>
      <c r="I5" s="214">
        <v>9</v>
      </c>
      <c r="J5" s="214">
        <v>10</v>
      </c>
    </row>
    <row r="6" ht="22.5" customHeight="true" spans="1:10">
      <c r="A6" s="215" t="s">
        <v>73</v>
      </c>
      <c r="B6" s="67"/>
      <c r="C6" s="67"/>
      <c r="D6" s="67"/>
      <c r="E6" s="215"/>
      <c r="F6" s="67"/>
      <c r="G6" s="215"/>
      <c r="H6" s="67"/>
      <c r="I6" s="67"/>
      <c r="J6" s="215"/>
    </row>
    <row r="7" ht="22.5" customHeight="true" spans="1:10">
      <c r="A7" s="215" t="str">
        <f>"   "&amp;"人民监督员工作经费"</f>
        <v>   人民监督员工作经费</v>
      </c>
      <c r="B7" s="216" t="s">
        <v>366</v>
      </c>
      <c r="C7" s="217"/>
      <c r="D7" s="217"/>
      <c r="E7" s="217"/>
      <c r="F7" s="218"/>
      <c r="G7" s="217"/>
      <c r="H7" s="218"/>
      <c r="I7" s="218"/>
      <c r="J7" s="217"/>
    </row>
    <row r="8" ht="22.5" customHeight="true" spans="1:10">
      <c r="A8" s="215"/>
      <c r="B8" s="216"/>
      <c r="C8" s="217" t="s">
        <v>367</v>
      </c>
      <c r="D8" s="217" t="s">
        <v>368</v>
      </c>
      <c r="E8" s="217" t="s">
        <v>369</v>
      </c>
      <c r="F8" s="218" t="s">
        <v>370</v>
      </c>
      <c r="G8" s="217" t="s">
        <v>371</v>
      </c>
      <c r="H8" s="218" t="s">
        <v>372</v>
      </c>
      <c r="I8" s="218" t="s">
        <v>373</v>
      </c>
      <c r="J8" s="217" t="s">
        <v>374</v>
      </c>
    </row>
    <row r="9" ht="22.5" customHeight="true" spans="1:10">
      <c r="A9" s="59"/>
      <c r="B9" s="59"/>
      <c r="C9" s="217" t="s">
        <v>367</v>
      </c>
      <c r="D9" s="217" t="s">
        <v>368</v>
      </c>
      <c r="E9" s="217" t="s">
        <v>375</v>
      </c>
      <c r="F9" s="218" t="s">
        <v>376</v>
      </c>
      <c r="G9" s="217" t="s">
        <v>377</v>
      </c>
      <c r="H9" s="218" t="s">
        <v>378</v>
      </c>
      <c r="I9" s="218" t="s">
        <v>373</v>
      </c>
      <c r="J9" s="217" t="s">
        <v>379</v>
      </c>
    </row>
    <row r="10" ht="22.5" customHeight="true" spans="1:10">
      <c r="A10" s="59"/>
      <c r="B10" s="59"/>
      <c r="C10" s="217" t="s">
        <v>367</v>
      </c>
      <c r="D10" s="217" t="s">
        <v>380</v>
      </c>
      <c r="E10" s="217" t="s">
        <v>381</v>
      </c>
      <c r="F10" s="218" t="s">
        <v>370</v>
      </c>
      <c r="G10" s="217" t="s">
        <v>382</v>
      </c>
      <c r="H10" s="218" t="s">
        <v>383</v>
      </c>
      <c r="I10" s="218" t="s">
        <v>384</v>
      </c>
      <c r="J10" s="217" t="s">
        <v>385</v>
      </c>
    </row>
    <row r="11" ht="22.5" customHeight="true" spans="1:10">
      <c r="A11" s="59"/>
      <c r="B11" s="59"/>
      <c r="C11" s="217" t="s">
        <v>386</v>
      </c>
      <c r="D11" s="217" t="s">
        <v>387</v>
      </c>
      <c r="E11" s="217" t="s">
        <v>388</v>
      </c>
      <c r="F11" s="218" t="s">
        <v>370</v>
      </c>
      <c r="G11" s="217" t="s">
        <v>169</v>
      </c>
      <c r="H11" s="218" t="s">
        <v>389</v>
      </c>
      <c r="I11" s="218" t="s">
        <v>373</v>
      </c>
      <c r="J11" s="217" t="s">
        <v>390</v>
      </c>
    </row>
    <row r="12" ht="22.5" customHeight="true" spans="1:10">
      <c r="A12" s="59"/>
      <c r="B12" s="59"/>
      <c r="C12" s="217" t="s">
        <v>391</v>
      </c>
      <c r="D12" s="217" t="s">
        <v>392</v>
      </c>
      <c r="E12" s="217" t="s">
        <v>393</v>
      </c>
      <c r="F12" s="218" t="s">
        <v>376</v>
      </c>
      <c r="G12" s="217" t="s">
        <v>394</v>
      </c>
      <c r="H12" s="218" t="s">
        <v>383</v>
      </c>
      <c r="I12" s="218" t="s">
        <v>384</v>
      </c>
      <c r="J12" s="217" t="s">
        <v>395</v>
      </c>
    </row>
    <row r="13" ht="22.5" customHeight="true" spans="1:10">
      <c r="A13" s="215" t="str">
        <f>"   "&amp;"司法行政专项经费"</f>
        <v>   司法行政专项经费</v>
      </c>
      <c r="B13" s="216" t="s">
        <v>396</v>
      </c>
      <c r="C13" s="59"/>
      <c r="D13" s="59"/>
      <c r="E13" s="59"/>
      <c r="F13" s="59"/>
      <c r="G13" s="59"/>
      <c r="H13" s="59"/>
      <c r="I13" s="59"/>
      <c r="J13" s="59"/>
    </row>
    <row r="14" ht="22.5" customHeight="true" spans="1:10">
      <c r="A14" s="59"/>
      <c r="B14" s="59"/>
      <c r="C14" s="217" t="s">
        <v>367</v>
      </c>
      <c r="D14" s="217" t="s">
        <v>368</v>
      </c>
      <c r="E14" s="217" t="s">
        <v>397</v>
      </c>
      <c r="F14" s="218" t="s">
        <v>370</v>
      </c>
      <c r="G14" s="217" t="s">
        <v>382</v>
      </c>
      <c r="H14" s="218" t="s">
        <v>383</v>
      </c>
      <c r="I14" s="218" t="s">
        <v>373</v>
      </c>
      <c r="J14" s="217" t="s">
        <v>398</v>
      </c>
    </row>
    <row r="15" ht="22.5" customHeight="true" spans="1:10">
      <c r="A15" s="59"/>
      <c r="B15" s="59"/>
      <c r="C15" s="217" t="s">
        <v>367</v>
      </c>
      <c r="D15" s="217" t="s">
        <v>368</v>
      </c>
      <c r="E15" s="217" t="s">
        <v>399</v>
      </c>
      <c r="F15" s="218" t="s">
        <v>376</v>
      </c>
      <c r="G15" s="217" t="s">
        <v>394</v>
      </c>
      <c r="H15" s="218" t="s">
        <v>383</v>
      </c>
      <c r="I15" s="218" t="s">
        <v>384</v>
      </c>
      <c r="J15" s="217" t="s">
        <v>400</v>
      </c>
    </row>
    <row r="16" ht="22.5" customHeight="true" spans="1:10">
      <c r="A16" s="59"/>
      <c r="B16" s="59"/>
      <c r="C16" s="217" t="s">
        <v>367</v>
      </c>
      <c r="D16" s="217" t="s">
        <v>380</v>
      </c>
      <c r="E16" s="217" t="s">
        <v>401</v>
      </c>
      <c r="F16" s="218" t="s">
        <v>370</v>
      </c>
      <c r="G16" s="217" t="s">
        <v>382</v>
      </c>
      <c r="H16" s="218" t="s">
        <v>383</v>
      </c>
      <c r="I16" s="218" t="s">
        <v>384</v>
      </c>
      <c r="J16" s="217" t="s">
        <v>402</v>
      </c>
    </row>
    <row r="17" ht="22.5" customHeight="true" spans="1:10">
      <c r="A17" s="59"/>
      <c r="B17" s="59"/>
      <c r="C17" s="217" t="s">
        <v>386</v>
      </c>
      <c r="D17" s="217" t="s">
        <v>403</v>
      </c>
      <c r="E17" s="217" t="s">
        <v>404</v>
      </c>
      <c r="F17" s="218" t="s">
        <v>370</v>
      </c>
      <c r="G17" s="217" t="s">
        <v>382</v>
      </c>
      <c r="H17" s="218" t="s">
        <v>383</v>
      </c>
      <c r="I17" s="218" t="s">
        <v>384</v>
      </c>
      <c r="J17" s="217" t="s">
        <v>405</v>
      </c>
    </row>
    <row r="18" ht="22.5" customHeight="true" spans="1:10">
      <c r="A18" s="59"/>
      <c r="B18" s="59"/>
      <c r="C18" s="217" t="s">
        <v>391</v>
      </c>
      <c r="D18" s="217" t="s">
        <v>392</v>
      </c>
      <c r="E18" s="217" t="s">
        <v>406</v>
      </c>
      <c r="F18" s="218" t="s">
        <v>376</v>
      </c>
      <c r="G18" s="217" t="s">
        <v>407</v>
      </c>
      <c r="H18" s="218" t="s">
        <v>383</v>
      </c>
      <c r="I18" s="218" t="s">
        <v>373</v>
      </c>
      <c r="J18" s="217" t="s">
        <v>408</v>
      </c>
    </row>
    <row r="19" ht="22.5" customHeight="true" spans="1:10">
      <c r="A19" s="215" t="str">
        <f>"   "&amp;"人民调解和行业性专业性调解工作指导、管理经费"</f>
        <v>   人民调解和行业性专业性调解工作指导、管理经费</v>
      </c>
      <c r="B19" s="216" t="s">
        <v>409</v>
      </c>
      <c r="C19" s="59"/>
      <c r="D19" s="59"/>
      <c r="E19" s="59"/>
      <c r="F19" s="59"/>
      <c r="G19" s="59"/>
      <c r="H19" s="59"/>
      <c r="I19" s="59"/>
      <c r="J19" s="59"/>
    </row>
    <row r="20" ht="22.5" customHeight="true" spans="1:10">
      <c r="A20" s="59"/>
      <c r="B20" s="59"/>
      <c r="C20" s="217" t="s">
        <v>367</v>
      </c>
      <c r="D20" s="217" t="s">
        <v>368</v>
      </c>
      <c r="E20" s="217" t="s">
        <v>410</v>
      </c>
      <c r="F20" s="218" t="s">
        <v>370</v>
      </c>
      <c r="G20" s="217" t="s">
        <v>371</v>
      </c>
      <c r="H20" s="218" t="s">
        <v>411</v>
      </c>
      <c r="I20" s="218" t="s">
        <v>373</v>
      </c>
      <c r="J20" s="217" t="s">
        <v>412</v>
      </c>
    </row>
    <row r="21" ht="22.5" customHeight="true" spans="1:10">
      <c r="A21" s="59"/>
      <c r="B21" s="59"/>
      <c r="C21" s="217" t="s">
        <v>367</v>
      </c>
      <c r="D21" s="217" t="s">
        <v>368</v>
      </c>
      <c r="E21" s="217" t="s">
        <v>413</v>
      </c>
      <c r="F21" s="218" t="s">
        <v>376</v>
      </c>
      <c r="G21" s="217" t="s">
        <v>407</v>
      </c>
      <c r="H21" s="218" t="s">
        <v>383</v>
      </c>
      <c r="I21" s="218" t="s">
        <v>373</v>
      </c>
      <c r="J21" s="217" t="s">
        <v>414</v>
      </c>
    </row>
    <row r="22" ht="22.5" customHeight="true" spans="1:10">
      <c r="A22" s="59"/>
      <c r="B22" s="59"/>
      <c r="C22" s="217" t="s">
        <v>367</v>
      </c>
      <c r="D22" s="217" t="s">
        <v>380</v>
      </c>
      <c r="E22" s="217" t="s">
        <v>415</v>
      </c>
      <c r="F22" s="218" t="s">
        <v>370</v>
      </c>
      <c r="G22" s="217" t="s">
        <v>382</v>
      </c>
      <c r="H22" s="218" t="s">
        <v>383</v>
      </c>
      <c r="I22" s="218" t="s">
        <v>384</v>
      </c>
      <c r="J22" s="217" t="s">
        <v>416</v>
      </c>
    </row>
    <row r="23" ht="22.5" customHeight="true" spans="1:10">
      <c r="A23" s="59"/>
      <c r="B23" s="59"/>
      <c r="C23" s="217" t="s">
        <v>386</v>
      </c>
      <c r="D23" s="217" t="s">
        <v>403</v>
      </c>
      <c r="E23" s="217" t="s">
        <v>417</v>
      </c>
      <c r="F23" s="218" t="s">
        <v>376</v>
      </c>
      <c r="G23" s="217" t="s">
        <v>418</v>
      </c>
      <c r="H23" s="218" t="s">
        <v>383</v>
      </c>
      <c r="I23" s="218" t="s">
        <v>373</v>
      </c>
      <c r="J23" s="217" t="s">
        <v>419</v>
      </c>
    </row>
    <row r="24" ht="22.5" customHeight="true" spans="1:10">
      <c r="A24" s="59"/>
      <c r="B24" s="59"/>
      <c r="C24" s="217" t="s">
        <v>391</v>
      </c>
      <c r="D24" s="217" t="s">
        <v>392</v>
      </c>
      <c r="E24" s="217" t="s">
        <v>420</v>
      </c>
      <c r="F24" s="218" t="s">
        <v>376</v>
      </c>
      <c r="G24" s="217" t="s">
        <v>407</v>
      </c>
      <c r="H24" s="218" t="s">
        <v>383</v>
      </c>
      <c r="I24" s="218" t="s">
        <v>384</v>
      </c>
      <c r="J24" s="217" t="s">
        <v>421</v>
      </c>
    </row>
    <row r="25" ht="22.5" customHeight="true" spans="1:10">
      <c r="A25" s="215" t="str">
        <f>"   "&amp;"普法宣传经费"</f>
        <v>   普法宣传经费</v>
      </c>
      <c r="B25" s="216" t="s">
        <v>422</v>
      </c>
      <c r="C25" s="59"/>
      <c r="D25" s="59"/>
      <c r="E25" s="59"/>
      <c r="F25" s="59"/>
      <c r="G25" s="59"/>
      <c r="H25" s="59"/>
      <c r="I25" s="59"/>
      <c r="J25" s="59"/>
    </row>
    <row r="26" ht="22.5" customHeight="true" spans="1:10">
      <c r="A26" s="59"/>
      <c r="B26" s="59"/>
      <c r="C26" s="217" t="s">
        <v>367</v>
      </c>
      <c r="D26" s="217" t="s">
        <v>368</v>
      </c>
      <c r="E26" s="217" t="s">
        <v>423</v>
      </c>
      <c r="F26" s="218" t="s">
        <v>376</v>
      </c>
      <c r="G26" s="217" t="s">
        <v>424</v>
      </c>
      <c r="H26" s="218" t="s">
        <v>425</v>
      </c>
      <c r="I26" s="218" t="s">
        <v>373</v>
      </c>
      <c r="J26" s="217" t="s">
        <v>426</v>
      </c>
    </row>
    <row r="27" ht="22.5" customHeight="true" spans="1:10">
      <c r="A27" s="59"/>
      <c r="B27" s="59"/>
      <c r="C27" s="217" t="s">
        <v>367</v>
      </c>
      <c r="D27" s="217" t="s">
        <v>368</v>
      </c>
      <c r="E27" s="217" t="s">
        <v>427</v>
      </c>
      <c r="F27" s="218" t="s">
        <v>370</v>
      </c>
      <c r="G27" s="217" t="s">
        <v>371</v>
      </c>
      <c r="H27" s="218" t="s">
        <v>372</v>
      </c>
      <c r="I27" s="218" t="s">
        <v>373</v>
      </c>
      <c r="J27" s="217" t="s">
        <v>428</v>
      </c>
    </row>
    <row r="28" ht="22.5" customHeight="true" spans="1:10">
      <c r="A28" s="59"/>
      <c r="B28" s="59"/>
      <c r="C28" s="217" t="s">
        <v>386</v>
      </c>
      <c r="D28" s="217" t="s">
        <v>403</v>
      </c>
      <c r="E28" s="217" t="s">
        <v>429</v>
      </c>
      <c r="F28" s="218" t="s">
        <v>376</v>
      </c>
      <c r="G28" s="217" t="s">
        <v>394</v>
      </c>
      <c r="H28" s="218" t="s">
        <v>383</v>
      </c>
      <c r="I28" s="218" t="s">
        <v>373</v>
      </c>
      <c r="J28" s="217" t="s">
        <v>430</v>
      </c>
    </row>
    <row r="29" ht="22.5" customHeight="true" spans="1:10">
      <c r="A29" s="59"/>
      <c r="B29" s="59"/>
      <c r="C29" s="217" t="s">
        <v>386</v>
      </c>
      <c r="D29" s="217" t="s">
        <v>403</v>
      </c>
      <c r="E29" s="217" t="s">
        <v>431</v>
      </c>
      <c r="F29" s="218" t="s">
        <v>376</v>
      </c>
      <c r="G29" s="217" t="s">
        <v>394</v>
      </c>
      <c r="H29" s="218" t="s">
        <v>383</v>
      </c>
      <c r="I29" s="218" t="s">
        <v>373</v>
      </c>
      <c r="J29" s="217" t="s">
        <v>432</v>
      </c>
    </row>
    <row r="30" ht="22.5" customHeight="true" spans="1:10">
      <c r="A30" s="59"/>
      <c r="B30" s="59"/>
      <c r="C30" s="217" t="s">
        <v>391</v>
      </c>
      <c r="D30" s="217" t="s">
        <v>392</v>
      </c>
      <c r="E30" s="217" t="s">
        <v>433</v>
      </c>
      <c r="F30" s="218" t="s">
        <v>376</v>
      </c>
      <c r="G30" s="217" t="s">
        <v>394</v>
      </c>
      <c r="H30" s="218" t="s">
        <v>383</v>
      </c>
      <c r="I30" s="218" t="s">
        <v>373</v>
      </c>
      <c r="J30" s="217" t="s">
        <v>434</v>
      </c>
    </row>
    <row r="31" ht="22.5" customHeight="true" spans="1:10">
      <c r="A31" s="215" t="str">
        <f>"   "&amp;"依法治州专项经费"</f>
        <v>   依法治州专项经费</v>
      </c>
      <c r="B31" s="216" t="s">
        <v>435</v>
      </c>
      <c r="C31" s="59"/>
      <c r="D31" s="59"/>
      <c r="E31" s="59"/>
      <c r="F31" s="59"/>
      <c r="G31" s="59"/>
      <c r="H31" s="59"/>
      <c r="I31" s="59"/>
      <c r="J31" s="59"/>
    </row>
    <row r="32" ht="22.5" customHeight="true" spans="1:10">
      <c r="A32" s="59"/>
      <c r="B32" s="59"/>
      <c r="C32" s="217" t="s">
        <v>367</v>
      </c>
      <c r="D32" s="217" t="s">
        <v>368</v>
      </c>
      <c r="E32" s="217" t="s">
        <v>436</v>
      </c>
      <c r="F32" s="218" t="s">
        <v>370</v>
      </c>
      <c r="G32" s="217" t="s">
        <v>371</v>
      </c>
      <c r="H32" s="218" t="s">
        <v>372</v>
      </c>
      <c r="I32" s="218" t="s">
        <v>373</v>
      </c>
      <c r="J32" s="217" t="s">
        <v>437</v>
      </c>
    </row>
    <row r="33" ht="22.5" customHeight="true" spans="1:10">
      <c r="A33" s="59"/>
      <c r="B33" s="59"/>
      <c r="C33" s="217" t="s">
        <v>367</v>
      </c>
      <c r="D33" s="217" t="s">
        <v>368</v>
      </c>
      <c r="E33" s="217" t="s">
        <v>438</v>
      </c>
      <c r="F33" s="218" t="s">
        <v>370</v>
      </c>
      <c r="G33" s="217" t="s">
        <v>371</v>
      </c>
      <c r="H33" s="218" t="s">
        <v>372</v>
      </c>
      <c r="I33" s="218" t="s">
        <v>373</v>
      </c>
      <c r="J33" s="217" t="s">
        <v>439</v>
      </c>
    </row>
    <row r="34" ht="22.5" customHeight="true" spans="1:10">
      <c r="A34" s="59"/>
      <c r="B34" s="59"/>
      <c r="C34" s="217" t="s">
        <v>367</v>
      </c>
      <c r="D34" s="217" t="s">
        <v>380</v>
      </c>
      <c r="E34" s="217" t="s">
        <v>440</v>
      </c>
      <c r="F34" s="218" t="s">
        <v>376</v>
      </c>
      <c r="G34" s="217" t="s">
        <v>407</v>
      </c>
      <c r="H34" s="218" t="s">
        <v>383</v>
      </c>
      <c r="I34" s="218" t="s">
        <v>373</v>
      </c>
      <c r="J34" s="217" t="s">
        <v>441</v>
      </c>
    </row>
    <row r="35" ht="22.5" customHeight="true" spans="1:10">
      <c r="A35" s="59"/>
      <c r="B35" s="59"/>
      <c r="C35" s="217" t="s">
        <v>386</v>
      </c>
      <c r="D35" s="217" t="s">
        <v>403</v>
      </c>
      <c r="E35" s="217" t="s">
        <v>442</v>
      </c>
      <c r="F35" s="218" t="s">
        <v>370</v>
      </c>
      <c r="G35" s="217" t="s">
        <v>382</v>
      </c>
      <c r="H35" s="218" t="s">
        <v>383</v>
      </c>
      <c r="I35" s="218" t="s">
        <v>373</v>
      </c>
      <c r="J35" s="217" t="s">
        <v>443</v>
      </c>
    </row>
    <row r="36" ht="22.5" customHeight="true" spans="1:10">
      <c r="A36" s="59"/>
      <c r="B36" s="59"/>
      <c r="C36" s="217" t="s">
        <v>391</v>
      </c>
      <c r="D36" s="217" t="s">
        <v>392</v>
      </c>
      <c r="E36" s="217" t="s">
        <v>444</v>
      </c>
      <c r="F36" s="218" t="s">
        <v>376</v>
      </c>
      <c r="G36" s="217" t="s">
        <v>394</v>
      </c>
      <c r="H36" s="218" t="s">
        <v>383</v>
      </c>
      <c r="I36" s="218" t="s">
        <v>384</v>
      </c>
      <c r="J36" s="217" t="s">
        <v>445</v>
      </c>
    </row>
    <row r="37" ht="22.5" customHeight="true" spans="1:10">
      <c r="A37" s="215" t="str">
        <f>"   "&amp;"行政复议与应诉工作经费"</f>
        <v>   行政复议与应诉工作经费</v>
      </c>
      <c r="B37" s="216" t="s">
        <v>446</v>
      </c>
      <c r="C37" s="59"/>
      <c r="D37" s="59"/>
      <c r="E37" s="59"/>
      <c r="F37" s="59"/>
      <c r="G37" s="59"/>
      <c r="H37" s="59"/>
      <c r="I37" s="59"/>
      <c r="J37" s="59"/>
    </row>
    <row r="38" ht="22.5" customHeight="true" spans="1:10">
      <c r="A38" s="59"/>
      <c r="B38" s="59"/>
      <c r="C38" s="217" t="s">
        <v>367</v>
      </c>
      <c r="D38" s="217" t="s">
        <v>368</v>
      </c>
      <c r="E38" s="217" t="s">
        <v>447</v>
      </c>
      <c r="F38" s="218" t="s">
        <v>376</v>
      </c>
      <c r="G38" s="217" t="s">
        <v>407</v>
      </c>
      <c r="H38" s="218" t="s">
        <v>383</v>
      </c>
      <c r="I38" s="218" t="s">
        <v>373</v>
      </c>
      <c r="J38" s="217" t="s">
        <v>448</v>
      </c>
    </row>
    <row r="39" ht="22.5" customHeight="true" spans="1:10">
      <c r="A39" s="59"/>
      <c r="B39" s="59"/>
      <c r="C39" s="217" t="s">
        <v>367</v>
      </c>
      <c r="D39" s="217" t="s">
        <v>368</v>
      </c>
      <c r="E39" s="217" t="s">
        <v>449</v>
      </c>
      <c r="F39" s="218" t="s">
        <v>376</v>
      </c>
      <c r="G39" s="217" t="s">
        <v>450</v>
      </c>
      <c r="H39" s="218" t="s">
        <v>372</v>
      </c>
      <c r="I39" s="218" t="s">
        <v>373</v>
      </c>
      <c r="J39" s="217" t="s">
        <v>451</v>
      </c>
    </row>
    <row r="40" ht="22.5" customHeight="true" spans="1:10">
      <c r="A40" s="59"/>
      <c r="B40" s="59"/>
      <c r="C40" s="217" t="s">
        <v>367</v>
      </c>
      <c r="D40" s="217" t="s">
        <v>368</v>
      </c>
      <c r="E40" s="217" t="s">
        <v>452</v>
      </c>
      <c r="F40" s="218" t="s">
        <v>376</v>
      </c>
      <c r="G40" s="217" t="s">
        <v>167</v>
      </c>
      <c r="H40" s="218" t="s">
        <v>453</v>
      </c>
      <c r="I40" s="218" t="s">
        <v>373</v>
      </c>
      <c r="J40" s="217" t="s">
        <v>454</v>
      </c>
    </row>
    <row r="41" ht="22.5" customHeight="true" spans="1:10">
      <c r="A41" s="59"/>
      <c r="B41" s="59"/>
      <c r="C41" s="217" t="s">
        <v>367</v>
      </c>
      <c r="D41" s="217" t="s">
        <v>368</v>
      </c>
      <c r="E41" s="217" t="s">
        <v>455</v>
      </c>
      <c r="F41" s="218" t="s">
        <v>376</v>
      </c>
      <c r="G41" s="217" t="s">
        <v>371</v>
      </c>
      <c r="H41" s="218" t="s">
        <v>411</v>
      </c>
      <c r="I41" s="218" t="s">
        <v>373</v>
      </c>
      <c r="J41" s="217" t="s">
        <v>456</v>
      </c>
    </row>
    <row r="42" ht="22.5" customHeight="true" spans="1:10">
      <c r="A42" s="59"/>
      <c r="B42" s="59"/>
      <c r="C42" s="217" t="s">
        <v>367</v>
      </c>
      <c r="D42" s="217" t="s">
        <v>380</v>
      </c>
      <c r="E42" s="217" t="s">
        <v>457</v>
      </c>
      <c r="F42" s="218" t="s">
        <v>370</v>
      </c>
      <c r="G42" s="217" t="s">
        <v>382</v>
      </c>
      <c r="H42" s="218" t="s">
        <v>383</v>
      </c>
      <c r="I42" s="218" t="s">
        <v>384</v>
      </c>
      <c r="J42" s="217" t="s">
        <v>458</v>
      </c>
    </row>
    <row r="43" ht="22.5" customHeight="true" spans="1:10">
      <c r="A43" s="59"/>
      <c r="B43" s="59"/>
      <c r="C43" s="217" t="s">
        <v>386</v>
      </c>
      <c r="D43" s="217" t="s">
        <v>403</v>
      </c>
      <c r="E43" s="217" t="s">
        <v>459</v>
      </c>
      <c r="F43" s="218" t="s">
        <v>376</v>
      </c>
      <c r="G43" s="217" t="s">
        <v>460</v>
      </c>
      <c r="H43" s="218" t="s">
        <v>383</v>
      </c>
      <c r="I43" s="218" t="s">
        <v>384</v>
      </c>
      <c r="J43" s="217" t="s">
        <v>461</v>
      </c>
    </row>
    <row r="44" ht="22.5" customHeight="true" spans="1:10">
      <c r="A44" s="59"/>
      <c r="B44" s="59"/>
      <c r="C44" s="217" t="s">
        <v>391</v>
      </c>
      <c r="D44" s="217" t="s">
        <v>392</v>
      </c>
      <c r="E44" s="217" t="s">
        <v>462</v>
      </c>
      <c r="F44" s="218" t="s">
        <v>376</v>
      </c>
      <c r="G44" s="217" t="s">
        <v>394</v>
      </c>
      <c r="H44" s="218" t="s">
        <v>383</v>
      </c>
      <c r="I44" s="218" t="s">
        <v>384</v>
      </c>
      <c r="J44" s="217" t="s">
        <v>463</v>
      </c>
    </row>
    <row r="45" ht="22.5" customHeight="true" spans="1:10">
      <c r="A45" s="215" t="str">
        <f>"   "&amp;"律师工作专项经费"</f>
        <v>   律师工作专项经费</v>
      </c>
      <c r="B45" s="216" t="s">
        <v>464</v>
      </c>
      <c r="C45" s="59"/>
      <c r="D45" s="59"/>
      <c r="E45" s="59"/>
      <c r="F45" s="59"/>
      <c r="G45" s="59"/>
      <c r="H45" s="59"/>
      <c r="I45" s="59"/>
      <c r="J45" s="59"/>
    </row>
    <row r="46" ht="22.5" customHeight="true" spans="1:10">
      <c r="A46" s="59"/>
      <c r="B46" s="59"/>
      <c r="C46" s="217" t="s">
        <v>367</v>
      </c>
      <c r="D46" s="217" t="s">
        <v>368</v>
      </c>
      <c r="E46" s="217" t="s">
        <v>465</v>
      </c>
      <c r="F46" s="218" t="s">
        <v>376</v>
      </c>
      <c r="G46" s="217" t="s">
        <v>466</v>
      </c>
      <c r="H46" s="218" t="s">
        <v>467</v>
      </c>
      <c r="I46" s="218" t="s">
        <v>373</v>
      </c>
      <c r="J46" s="217" t="s">
        <v>468</v>
      </c>
    </row>
    <row r="47" ht="22.5" customHeight="true" spans="1:10">
      <c r="A47" s="59"/>
      <c r="B47" s="59"/>
      <c r="C47" s="217" t="s">
        <v>367</v>
      </c>
      <c r="D47" s="217" t="s">
        <v>368</v>
      </c>
      <c r="E47" s="217" t="s">
        <v>469</v>
      </c>
      <c r="F47" s="218" t="s">
        <v>376</v>
      </c>
      <c r="G47" s="217" t="s">
        <v>470</v>
      </c>
      <c r="H47" s="218" t="s">
        <v>378</v>
      </c>
      <c r="I47" s="218" t="s">
        <v>373</v>
      </c>
      <c r="J47" s="217" t="s">
        <v>471</v>
      </c>
    </row>
    <row r="48" ht="22.5" customHeight="true" spans="1:10">
      <c r="A48" s="59"/>
      <c r="B48" s="59"/>
      <c r="C48" s="217" t="s">
        <v>367</v>
      </c>
      <c r="D48" s="217" t="s">
        <v>368</v>
      </c>
      <c r="E48" s="217" t="s">
        <v>472</v>
      </c>
      <c r="F48" s="218" t="s">
        <v>376</v>
      </c>
      <c r="G48" s="217" t="s">
        <v>473</v>
      </c>
      <c r="H48" s="218" t="s">
        <v>474</v>
      </c>
      <c r="I48" s="218" t="s">
        <v>373</v>
      </c>
      <c r="J48" s="217" t="s">
        <v>475</v>
      </c>
    </row>
    <row r="49" ht="22.5" customHeight="true" spans="1:10">
      <c r="A49" s="59"/>
      <c r="B49" s="59"/>
      <c r="C49" s="217" t="s">
        <v>367</v>
      </c>
      <c r="D49" s="217" t="s">
        <v>476</v>
      </c>
      <c r="E49" s="217" t="s">
        <v>477</v>
      </c>
      <c r="F49" s="218" t="s">
        <v>370</v>
      </c>
      <c r="G49" s="217" t="s">
        <v>382</v>
      </c>
      <c r="H49" s="218" t="s">
        <v>383</v>
      </c>
      <c r="I49" s="218" t="s">
        <v>384</v>
      </c>
      <c r="J49" s="217" t="s">
        <v>478</v>
      </c>
    </row>
    <row r="50" ht="22.5" customHeight="true" spans="1:10">
      <c r="A50" s="59"/>
      <c r="B50" s="59"/>
      <c r="C50" s="217" t="s">
        <v>386</v>
      </c>
      <c r="D50" s="217" t="s">
        <v>403</v>
      </c>
      <c r="E50" s="217" t="s">
        <v>479</v>
      </c>
      <c r="F50" s="218" t="s">
        <v>370</v>
      </c>
      <c r="G50" s="217" t="s">
        <v>407</v>
      </c>
      <c r="H50" s="218" t="s">
        <v>383</v>
      </c>
      <c r="I50" s="218" t="s">
        <v>384</v>
      </c>
      <c r="J50" s="217" t="s">
        <v>480</v>
      </c>
    </row>
    <row r="51" ht="22.5" customHeight="true" spans="1:10">
      <c r="A51" s="59"/>
      <c r="B51" s="59"/>
      <c r="C51" s="217" t="s">
        <v>391</v>
      </c>
      <c r="D51" s="217" t="s">
        <v>392</v>
      </c>
      <c r="E51" s="217" t="s">
        <v>481</v>
      </c>
      <c r="F51" s="218" t="s">
        <v>376</v>
      </c>
      <c r="G51" s="217" t="s">
        <v>394</v>
      </c>
      <c r="H51" s="218" t="s">
        <v>383</v>
      </c>
      <c r="I51" s="218" t="s">
        <v>384</v>
      </c>
      <c r="J51" s="217" t="s">
        <v>482</v>
      </c>
    </row>
    <row r="52" ht="22.5" customHeight="true" spans="1:10">
      <c r="A52" s="215" t="str">
        <f>"   "&amp;"公共法律服务经费"</f>
        <v>   公共法律服务经费</v>
      </c>
      <c r="B52" s="216" t="s">
        <v>483</v>
      </c>
      <c r="C52" s="59"/>
      <c r="D52" s="59"/>
      <c r="E52" s="59"/>
      <c r="F52" s="59"/>
      <c r="G52" s="59"/>
      <c r="H52" s="59"/>
      <c r="I52" s="59"/>
      <c r="J52" s="59"/>
    </row>
    <row r="53" ht="22.5" customHeight="true" spans="1:10">
      <c r="A53" s="59"/>
      <c r="B53" s="59"/>
      <c r="C53" s="217" t="s">
        <v>367</v>
      </c>
      <c r="D53" s="217" t="s">
        <v>368</v>
      </c>
      <c r="E53" s="217" t="s">
        <v>484</v>
      </c>
      <c r="F53" s="218" t="s">
        <v>370</v>
      </c>
      <c r="G53" s="217" t="s">
        <v>371</v>
      </c>
      <c r="H53" s="218" t="s">
        <v>372</v>
      </c>
      <c r="I53" s="218" t="s">
        <v>373</v>
      </c>
      <c r="J53" s="217" t="s">
        <v>485</v>
      </c>
    </row>
    <row r="54" ht="22.5" customHeight="true" spans="1:10">
      <c r="A54" s="59"/>
      <c r="B54" s="59"/>
      <c r="C54" s="217" t="s">
        <v>367</v>
      </c>
      <c r="D54" s="217" t="s">
        <v>368</v>
      </c>
      <c r="E54" s="217" t="s">
        <v>486</v>
      </c>
      <c r="F54" s="218" t="s">
        <v>370</v>
      </c>
      <c r="G54" s="217" t="s">
        <v>371</v>
      </c>
      <c r="H54" s="218" t="s">
        <v>372</v>
      </c>
      <c r="I54" s="218" t="s">
        <v>373</v>
      </c>
      <c r="J54" s="217" t="s">
        <v>487</v>
      </c>
    </row>
    <row r="55" ht="22.5" customHeight="true" spans="1:10">
      <c r="A55" s="59"/>
      <c r="B55" s="59"/>
      <c r="C55" s="217" t="s">
        <v>386</v>
      </c>
      <c r="D55" s="217" t="s">
        <v>403</v>
      </c>
      <c r="E55" s="217" t="s">
        <v>488</v>
      </c>
      <c r="F55" s="218" t="s">
        <v>376</v>
      </c>
      <c r="G55" s="217" t="s">
        <v>394</v>
      </c>
      <c r="H55" s="218" t="s">
        <v>383</v>
      </c>
      <c r="I55" s="218" t="s">
        <v>384</v>
      </c>
      <c r="J55" s="217" t="s">
        <v>489</v>
      </c>
    </row>
    <row r="56" ht="22.5" customHeight="true" spans="1:10">
      <c r="A56" s="59"/>
      <c r="B56" s="59"/>
      <c r="C56" s="217" t="s">
        <v>386</v>
      </c>
      <c r="D56" s="217" t="s">
        <v>403</v>
      </c>
      <c r="E56" s="217" t="s">
        <v>490</v>
      </c>
      <c r="F56" s="218" t="s">
        <v>376</v>
      </c>
      <c r="G56" s="217" t="s">
        <v>394</v>
      </c>
      <c r="H56" s="218" t="s">
        <v>383</v>
      </c>
      <c r="I56" s="218" t="s">
        <v>384</v>
      </c>
      <c r="J56" s="217" t="s">
        <v>491</v>
      </c>
    </row>
    <row r="57" ht="22.5" customHeight="true" spans="1:10">
      <c r="A57" s="59"/>
      <c r="B57" s="59"/>
      <c r="C57" s="217" t="s">
        <v>391</v>
      </c>
      <c r="D57" s="217" t="s">
        <v>392</v>
      </c>
      <c r="E57" s="217" t="s">
        <v>492</v>
      </c>
      <c r="F57" s="218" t="s">
        <v>376</v>
      </c>
      <c r="G57" s="217" t="s">
        <v>394</v>
      </c>
      <c r="H57" s="218" t="s">
        <v>383</v>
      </c>
      <c r="I57" s="218" t="s">
        <v>384</v>
      </c>
      <c r="J57" s="217" t="s">
        <v>493</v>
      </c>
    </row>
    <row r="58" ht="22.5" customHeight="true" spans="1:10">
      <c r="A58" s="215" t="str">
        <f>"   "&amp;"法律援助经费"</f>
        <v>   法律援助经费</v>
      </c>
      <c r="B58" s="216" t="s">
        <v>494</v>
      </c>
      <c r="C58" s="59"/>
      <c r="D58" s="59"/>
      <c r="E58" s="59"/>
      <c r="F58" s="59"/>
      <c r="G58" s="59"/>
      <c r="H58" s="59"/>
      <c r="I58" s="59"/>
      <c r="J58" s="59"/>
    </row>
    <row r="59" ht="22.5" customHeight="true" spans="1:10">
      <c r="A59" s="59"/>
      <c r="B59" s="59"/>
      <c r="C59" s="217" t="s">
        <v>367</v>
      </c>
      <c r="D59" s="217" t="s">
        <v>368</v>
      </c>
      <c r="E59" s="217" t="s">
        <v>495</v>
      </c>
      <c r="F59" s="218" t="s">
        <v>376</v>
      </c>
      <c r="G59" s="217" t="s">
        <v>382</v>
      </c>
      <c r="H59" s="218" t="s">
        <v>453</v>
      </c>
      <c r="I59" s="218" t="s">
        <v>373</v>
      </c>
      <c r="J59" s="217" t="s">
        <v>496</v>
      </c>
    </row>
    <row r="60" ht="22.5" customHeight="true" spans="1:10">
      <c r="A60" s="59"/>
      <c r="B60" s="59"/>
      <c r="C60" s="217" t="s">
        <v>367</v>
      </c>
      <c r="D60" s="217" t="s">
        <v>368</v>
      </c>
      <c r="E60" s="217" t="s">
        <v>497</v>
      </c>
      <c r="F60" s="218" t="s">
        <v>376</v>
      </c>
      <c r="G60" s="217" t="s">
        <v>498</v>
      </c>
      <c r="H60" s="218" t="s">
        <v>378</v>
      </c>
      <c r="I60" s="218" t="s">
        <v>373</v>
      </c>
      <c r="J60" s="217" t="s">
        <v>499</v>
      </c>
    </row>
    <row r="61" ht="22.5" customHeight="true" spans="1:10">
      <c r="A61" s="59"/>
      <c r="B61" s="59"/>
      <c r="C61" s="217" t="s">
        <v>367</v>
      </c>
      <c r="D61" s="217" t="s">
        <v>380</v>
      </c>
      <c r="E61" s="217" t="s">
        <v>500</v>
      </c>
      <c r="F61" s="218" t="s">
        <v>376</v>
      </c>
      <c r="G61" s="217" t="s">
        <v>394</v>
      </c>
      <c r="H61" s="218" t="s">
        <v>383</v>
      </c>
      <c r="I61" s="218" t="s">
        <v>373</v>
      </c>
      <c r="J61" s="217" t="s">
        <v>501</v>
      </c>
    </row>
    <row r="62" ht="22.5" customHeight="true" spans="1:10">
      <c r="A62" s="59"/>
      <c r="B62" s="59"/>
      <c r="C62" s="217" t="s">
        <v>386</v>
      </c>
      <c r="D62" s="217" t="s">
        <v>403</v>
      </c>
      <c r="E62" s="217" t="s">
        <v>502</v>
      </c>
      <c r="F62" s="218" t="s">
        <v>376</v>
      </c>
      <c r="G62" s="217" t="s">
        <v>460</v>
      </c>
      <c r="H62" s="218" t="s">
        <v>383</v>
      </c>
      <c r="I62" s="218" t="s">
        <v>373</v>
      </c>
      <c r="J62" s="217" t="s">
        <v>503</v>
      </c>
    </row>
    <row r="63" ht="22.5" customHeight="true" spans="1:10">
      <c r="A63" s="59"/>
      <c r="B63" s="59"/>
      <c r="C63" s="217" t="s">
        <v>386</v>
      </c>
      <c r="D63" s="217" t="s">
        <v>403</v>
      </c>
      <c r="E63" s="217" t="s">
        <v>504</v>
      </c>
      <c r="F63" s="218" t="s">
        <v>505</v>
      </c>
      <c r="G63" s="217" t="s">
        <v>169</v>
      </c>
      <c r="H63" s="218" t="s">
        <v>383</v>
      </c>
      <c r="I63" s="218" t="s">
        <v>373</v>
      </c>
      <c r="J63" s="217" t="s">
        <v>506</v>
      </c>
    </row>
    <row r="64" ht="22.5" customHeight="true" spans="1:10">
      <c r="A64" s="59"/>
      <c r="B64" s="59"/>
      <c r="C64" s="217" t="s">
        <v>391</v>
      </c>
      <c r="D64" s="217" t="s">
        <v>392</v>
      </c>
      <c r="E64" s="217" t="s">
        <v>507</v>
      </c>
      <c r="F64" s="218" t="s">
        <v>376</v>
      </c>
      <c r="G64" s="217" t="s">
        <v>418</v>
      </c>
      <c r="H64" s="218" t="s">
        <v>383</v>
      </c>
      <c r="I64" s="218" t="s">
        <v>384</v>
      </c>
      <c r="J64" s="217" t="s">
        <v>508</v>
      </c>
    </row>
    <row r="65" ht="22.5" customHeight="true" spans="1:10">
      <c r="A65" s="215" t="str">
        <f>"   "&amp;"立法专项经费"</f>
        <v>   立法专项经费</v>
      </c>
      <c r="B65" s="216" t="s">
        <v>509</v>
      </c>
      <c r="C65" s="59"/>
      <c r="D65" s="59"/>
      <c r="E65" s="59"/>
      <c r="F65" s="59"/>
      <c r="G65" s="59"/>
      <c r="H65" s="59"/>
      <c r="I65" s="59"/>
      <c r="J65" s="59"/>
    </row>
    <row r="66" ht="22.5" customHeight="true" spans="1:10">
      <c r="A66" s="59"/>
      <c r="B66" s="59"/>
      <c r="C66" s="217" t="s">
        <v>367</v>
      </c>
      <c r="D66" s="217" t="s">
        <v>368</v>
      </c>
      <c r="E66" s="217" t="s">
        <v>510</v>
      </c>
      <c r="F66" s="218" t="s">
        <v>376</v>
      </c>
      <c r="G66" s="217" t="s">
        <v>371</v>
      </c>
      <c r="H66" s="218" t="s">
        <v>372</v>
      </c>
      <c r="I66" s="218" t="s">
        <v>373</v>
      </c>
      <c r="J66" s="217" t="s">
        <v>511</v>
      </c>
    </row>
    <row r="67" ht="22.5" customHeight="true" spans="1:10">
      <c r="A67" s="59"/>
      <c r="B67" s="59"/>
      <c r="C67" s="217" t="s">
        <v>367</v>
      </c>
      <c r="D67" s="217" t="s">
        <v>368</v>
      </c>
      <c r="E67" s="217" t="s">
        <v>512</v>
      </c>
      <c r="F67" s="218" t="s">
        <v>376</v>
      </c>
      <c r="G67" s="217" t="s">
        <v>466</v>
      </c>
      <c r="H67" s="218" t="s">
        <v>372</v>
      </c>
      <c r="I67" s="218" t="s">
        <v>373</v>
      </c>
      <c r="J67" s="217" t="s">
        <v>513</v>
      </c>
    </row>
    <row r="68" ht="22.5" customHeight="true" spans="1:10">
      <c r="A68" s="59"/>
      <c r="B68" s="59"/>
      <c r="C68" s="217" t="s">
        <v>367</v>
      </c>
      <c r="D68" s="217" t="s">
        <v>380</v>
      </c>
      <c r="E68" s="217" t="s">
        <v>514</v>
      </c>
      <c r="F68" s="218" t="s">
        <v>376</v>
      </c>
      <c r="G68" s="217" t="s">
        <v>371</v>
      </c>
      <c r="H68" s="218" t="s">
        <v>372</v>
      </c>
      <c r="I68" s="218" t="s">
        <v>373</v>
      </c>
      <c r="J68" s="217" t="s">
        <v>515</v>
      </c>
    </row>
    <row r="69" ht="22.5" customHeight="true" spans="1:10">
      <c r="A69" s="59"/>
      <c r="B69" s="59"/>
      <c r="C69" s="217" t="s">
        <v>386</v>
      </c>
      <c r="D69" s="217" t="s">
        <v>403</v>
      </c>
      <c r="E69" s="217" t="s">
        <v>516</v>
      </c>
      <c r="F69" s="218" t="s">
        <v>376</v>
      </c>
      <c r="G69" s="217" t="s">
        <v>167</v>
      </c>
      <c r="H69" s="218" t="s">
        <v>453</v>
      </c>
      <c r="I69" s="218" t="s">
        <v>373</v>
      </c>
      <c r="J69" s="217" t="s">
        <v>517</v>
      </c>
    </row>
    <row r="70" ht="22.5" customHeight="true" spans="1:10">
      <c r="A70" s="59"/>
      <c r="B70" s="59"/>
      <c r="C70" s="217" t="s">
        <v>391</v>
      </c>
      <c r="D70" s="217" t="s">
        <v>392</v>
      </c>
      <c r="E70" s="217" t="s">
        <v>518</v>
      </c>
      <c r="F70" s="218" t="s">
        <v>376</v>
      </c>
      <c r="G70" s="217" t="s">
        <v>460</v>
      </c>
      <c r="H70" s="218" t="s">
        <v>383</v>
      </c>
      <c r="I70" s="218" t="s">
        <v>373</v>
      </c>
      <c r="J70" s="217" t="s">
        <v>519</v>
      </c>
    </row>
    <row r="71" ht="22.5" customHeight="true" spans="1:10">
      <c r="A71" s="215" t="str">
        <f>"   "&amp;"社区矫正工作经费"</f>
        <v>   社区矫正工作经费</v>
      </c>
      <c r="B71" s="216" t="s">
        <v>520</v>
      </c>
      <c r="C71" s="59"/>
      <c r="D71" s="59"/>
      <c r="E71" s="59"/>
      <c r="F71" s="59"/>
      <c r="G71" s="59"/>
      <c r="H71" s="59"/>
      <c r="I71" s="59"/>
      <c r="J71" s="59"/>
    </row>
    <row r="72" ht="22.5" customHeight="true" spans="1:10">
      <c r="A72" s="59"/>
      <c r="B72" s="59"/>
      <c r="C72" s="217" t="s">
        <v>367</v>
      </c>
      <c r="D72" s="217" t="s">
        <v>368</v>
      </c>
      <c r="E72" s="217" t="s">
        <v>521</v>
      </c>
      <c r="F72" s="218" t="s">
        <v>370</v>
      </c>
      <c r="G72" s="217" t="s">
        <v>371</v>
      </c>
      <c r="H72" s="218" t="s">
        <v>372</v>
      </c>
      <c r="I72" s="218" t="s">
        <v>373</v>
      </c>
      <c r="J72" s="217" t="s">
        <v>522</v>
      </c>
    </row>
    <row r="73" ht="22.5" customHeight="true" spans="1:10">
      <c r="A73" s="59"/>
      <c r="B73" s="59"/>
      <c r="C73" s="217" t="s">
        <v>367</v>
      </c>
      <c r="D73" s="217" t="s">
        <v>368</v>
      </c>
      <c r="E73" s="217" t="s">
        <v>523</v>
      </c>
      <c r="F73" s="218" t="s">
        <v>370</v>
      </c>
      <c r="G73" s="217" t="s">
        <v>371</v>
      </c>
      <c r="H73" s="218" t="s">
        <v>411</v>
      </c>
      <c r="I73" s="218" t="s">
        <v>373</v>
      </c>
      <c r="J73" s="217" t="s">
        <v>524</v>
      </c>
    </row>
    <row r="74" ht="22.5" customHeight="true" spans="1:10">
      <c r="A74" s="59"/>
      <c r="B74" s="59"/>
      <c r="C74" s="217" t="s">
        <v>367</v>
      </c>
      <c r="D74" s="217" t="s">
        <v>380</v>
      </c>
      <c r="E74" s="217" t="s">
        <v>525</v>
      </c>
      <c r="F74" s="218" t="s">
        <v>376</v>
      </c>
      <c r="G74" s="217" t="s">
        <v>407</v>
      </c>
      <c r="H74" s="218" t="s">
        <v>383</v>
      </c>
      <c r="I74" s="218" t="s">
        <v>373</v>
      </c>
      <c r="J74" s="217" t="s">
        <v>526</v>
      </c>
    </row>
    <row r="75" ht="22.5" customHeight="true" spans="1:10">
      <c r="A75" s="59"/>
      <c r="B75" s="59"/>
      <c r="C75" s="217" t="s">
        <v>386</v>
      </c>
      <c r="D75" s="217" t="s">
        <v>403</v>
      </c>
      <c r="E75" s="217" t="s">
        <v>527</v>
      </c>
      <c r="F75" s="218" t="s">
        <v>505</v>
      </c>
      <c r="G75" s="217" t="s">
        <v>168</v>
      </c>
      <c r="H75" s="218" t="s">
        <v>383</v>
      </c>
      <c r="I75" s="218" t="s">
        <v>384</v>
      </c>
      <c r="J75" s="217" t="s">
        <v>528</v>
      </c>
    </row>
    <row r="76" ht="22.5" customHeight="true" spans="1:10">
      <c r="A76" s="59"/>
      <c r="B76" s="59"/>
      <c r="C76" s="217" t="s">
        <v>386</v>
      </c>
      <c r="D76" s="217" t="s">
        <v>403</v>
      </c>
      <c r="E76" s="217" t="s">
        <v>529</v>
      </c>
      <c r="F76" s="218" t="s">
        <v>505</v>
      </c>
      <c r="G76" s="217" t="s">
        <v>168</v>
      </c>
      <c r="H76" s="218" t="s">
        <v>383</v>
      </c>
      <c r="I76" s="218" t="s">
        <v>384</v>
      </c>
      <c r="J76" s="217" t="s">
        <v>530</v>
      </c>
    </row>
    <row r="77" ht="22.5" customHeight="true" spans="1:10">
      <c r="A77" s="59"/>
      <c r="B77" s="59"/>
      <c r="C77" s="217" t="s">
        <v>391</v>
      </c>
      <c r="D77" s="217" t="s">
        <v>392</v>
      </c>
      <c r="E77" s="217" t="s">
        <v>531</v>
      </c>
      <c r="F77" s="218" t="s">
        <v>376</v>
      </c>
      <c r="G77" s="217" t="s">
        <v>394</v>
      </c>
      <c r="H77" s="218" t="s">
        <v>383</v>
      </c>
      <c r="I77" s="218" t="s">
        <v>384</v>
      </c>
      <c r="J77" s="217" t="s">
        <v>532</v>
      </c>
    </row>
    <row r="78" ht="22.5" customHeight="true" spans="1:10">
      <c r="A78" s="215" t="str">
        <f>"   "&amp;"行政执法监督经费"</f>
        <v>   行政执法监督经费</v>
      </c>
      <c r="B78" s="216" t="s">
        <v>533</v>
      </c>
      <c r="C78" s="59"/>
      <c r="D78" s="59"/>
      <c r="E78" s="59"/>
      <c r="F78" s="59"/>
      <c r="G78" s="59"/>
      <c r="H78" s="59"/>
      <c r="I78" s="59"/>
      <c r="J78" s="59"/>
    </row>
    <row r="79" ht="22.5" customHeight="true" spans="1:10">
      <c r="A79" s="59"/>
      <c r="B79" s="59"/>
      <c r="C79" s="217" t="s">
        <v>367</v>
      </c>
      <c r="D79" s="217" t="s">
        <v>368</v>
      </c>
      <c r="E79" s="217" t="s">
        <v>534</v>
      </c>
      <c r="F79" s="218" t="s">
        <v>370</v>
      </c>
      <c r="G79" s="217" t="s">
        <v>371</v>
      </c>
      <c r="H79" s="218" t="s">
        <v>411</v>
      </c>
      <c r="I79" s="218" t="s">
        <v>373</v>
      </c>
      <c r="J79" s="217" t="s">
        <v>535</v>
      </c>
    </row>
    <row r="80" ht="22.5" customHeight="true" spans="1:10">
      <c r="A80" s="59"/>
      <c r="B80" s="59"/>
      <c r="C80" s="217" t="s">
        <v>367</v>
      </c>
      <c r="D80" s="217" t="s">
        <v>368</v>
      </c>
      <c r="E80" s="217" t="s">
        <v>536</v>
      </c>
      <c r="F80" s="218" t="s">
        <v>376</v>
      </c>
      <c r="G80" s="217" t="s">
        <v>537</v>
      </c>
      <c r="H80" s="218" t="s">
        <v>538</v>
      </c>
      <c r="I80" s="218" t="s">
        <v>373</v>
      </c>
      <c r="J80" s="217" t="s">
        <v>539</v>
      </c>
    </row>
    <row r="81" ht="22.5" customHeight="true" spans="1:10">
      <c r="A81" s="59"/>
      <c r="B81" s="59"/>
      <c r="C81" s="217" t="s">
        <v>367</v>
      </c>
      <c r="D81" s="217" t="s">
        <v>368</v>
      </c>
      <c r="E81" s="217" t="s">
        <v>540</v>
      </c>
      <c r="F81" s="218" t="s">
        <v>376</v>
      </c>
      <c r="G81" s="217" t="s">
        <v>371</v>
      </c>
      <c r="H81" s="218" t="s">
        <v>541</v>
      </c>
      <c r="I81" s="218" t="s">
        <v>373</v>
      </c>
      <c r="J81" s="217" t="s">
        <v>542</v>
      </c>
    </row>
    <row r="82" ht="22.5" customHeight="true" spans="1:10">
      <c r="A82" s="59"/>
      <c r="B82" s="59"/>
      <c r="C82" s="217" t="s">
        <v>386</v>
      </c>
      <c r="D82" s="217" t="s">
        <v>403</v>
      </c>
      <c r="E82" s="217" t="s">
        <v>543</v>
      </c>
      <c r="F82" s="218" t="s">
        <v>376</v>
      </c>
      <c r="G82" s="217" t="s">
        <v>382</v>
      </c>
      <c r="H82" s="218" t="s">
        <v>383</v>
      </c>
      <c r="I82" s="218" t="s">
        <v>373</v>
      </c>
      <c r="J82" s="217" t="s">
        <v>544</v>
      </c>
    </row>
    <row r="83" ht="22.5" customHeight="true" spans="1:10">
      <c r="A83" s="59"/>
      <c r="B83" s="59"/>
      <c r="C83" s="217" t="s">
        <v>391</v>
      </c>
      <c r="D83" s="217" t="s">
        <v>392</v>
      </c>
      <c r="E83" s="217" t="s">
        <v>545</v>
      </c>
      <c r="F83" s="218" t="s">
        <v>376</v>
      </c>
      <c r="G83" s="217" t="s">
        <v>394</v>
      </c>
      <c r="H83" s="218" t="s">
        <v>383</v>
      </c>
      <c r="I83" s="218" t="s">
        <v>373</v>
      </c>
      <c r="J83" s="217" t="s">
        <v>546</v>
      </c>
    </row>
    <row r="84" ht="22.5" customHeight="true" spans="1:10">
      <c r="A84" s="215" t="str">
        <f>"   "&amp;"国家统一法律资格考试成本性支出专项经费"</f>
        <v>   国家统一法律资格考试成本性支出专项经费</v>
      </c>
      <c r="B84" s="216" t="s">
        <v>547</v>
      </c>
      <c r="C84" s="59"/>
      <c r="D84" s="59"/>
      <c r="E84" s="59"/>
      <c r="F84" s="59"/>
      <c r="G84" s="59"/>
      <c r="H84" s="59"/>
      <c r="I84" s="59"/>
      <c r="J84" s="59"/>
    </row>
    <row r="85" ht="22.5" customHeight="true" spans="1:10">
      <c r="A85" s="59"/>
      <c r="B85" s="59"/>
      <c r="C85" s="217" t="s">
        <v>367</v>
      </c>
      <c r="D85" s="217" t="s">
        <v>368</v>
      </c>
      <c r="E85" s="217" t="s">
        <v>548</v>
      </c>
      <c r="F85" s="218" t="s">
        <v>376</v>
      </c>
      <c r="G85" s="217" t="s">
        <v>549</v>
      </c>
      <c r="H85" s="218" t="s">
        <v>378</v>
      </c>
      <c r="I85" s="218" t="s">
        <v>373</v>
      </c>
      <c r="J85" s="217" t="s">
        <v>550</v>
      </c>
    </row>
    <row r="86" ht="22.5" customHeight="true" spans="1:10">
      <c r="A86" s="59"/>
      <c r="B86" s="59"/>
      <c r="C86" s="217" t="s">
        <v>367</v>
      </c>
      <c r="D86" s="217" t="s">
        <v>476</v>
      </c>
      <c r="E86" s="217" t="s">
        <v>551</v>
      </c>
      <c r="F86" s="218" t="s">
        <v>370</v>
      </c>
      <c r="G86" s="217" t="s">
        <v>382</v>
      </c>
      <c r="H86" s="218" t="s">
        <v>383</v>
      </c>
      <c r="I86" s="218" t="s">
        <v>384</v>
      </c>
      <c r="J86" s="217" t="s">
        <v>552</v>
      </c>
    </row>
    <row r="87" ht="22.5" customHeight="true" spans="1:10">
      <c r="A87" s="59"/>
      <c r="B87" s="59"/>
      <c r="C87" s="217" t="s">
        <v>367</v>
      </c>
      <c r="D87" s="217" t="s">
        <v>476</v>
      </c>
      <c r="E87" s="217" t="s">
        <v>553</v>
      </c>
      <c r="F87" s="218" t="s">
        <v>370</v>
      </c>
      <c r="G87" s="217" t="s">
        <v>382</v>
      </c>
      <c r="H87" s="218" t="s">
        <v>383</v>
      </c>
      <c r="I87" s="218" t="s">
        <v>384</v>
      </c>
      <c r="J87" s="217" t="s">
        <v>554</v>
      </c>
    </row>
    <row r="88" ht="22.5" customHeight="true" spans="1:10">
      <c r="A88" s="59"/>
      <c r="B88" s="59"/>
      <c r="C88" s="217" t="s">
        <v>386</v>
      </c>
      <c r="D88" s="217" t="s">
        <v>403</v>
      </c>
      <c r="E88" s="217" t="s">
        <v>479</v>
      </c>
      <c r="F88" s="218" t="s">
        <v>376</v>
      </c>
      <c r="G88" s="217" t="s">
        <v>394</v>
      </c>
      <c r="H88" s="218" t="s">
        <v>383</v>
      </c>
      <c r="I88" s="218" t="s">
        <v>384</v>
      </c>
      <c r="J88" s="217" t="s">
        <v>555</v>
      </c>
    </row>
    <row r="89" ht="22.5" customHeight="true" spans="1:10">
      <c r="A89" s="59"/>
      <c r="B89" s="59"/>
      <c r="C89" s="217" t="s">
        <v>391</v>
      </c>
      <c r="D89" s="217" t="s">
        <v>392</v>
      </c>
      <c r="E89" s="217" t="s">
        <v>556</v>
      </c>
      <c r="F89" s="218" t="s">
        <v>376</v>
      </c>
      <c r="G89" s="217" t="s">
        <v>407</v>
      </c>
      <c r="H89" s="218" t="s">
        <v>383</v>
      </c>
      <c r="I89" s="218" t="s">
        <v>384</v>
      </c>
      <c r="J89" s="217" t="s">
        <v>557</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阿嘎</cp:lastModifiedBy>
  <dcterms:created xsi:type="dcterms:W3CDTF">2026-01-28T09:25:00Z</dcterms:created>
  <dcterms:modified xsi:type="dcterms:W3CDTF">2026-02-03T11:21:42Z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FB66DC4AC77D4BB09C8DBF7B89094C7A_12</vt:lpwstr>
  </property>
  <property fmtid="{D5CDD505-2E9C-101B-9397-08002B2CF9AE}" pid="3" name="KSOProductBuildVer">
    <vt:lpwstr>2052-11.8.2.10125</vt:lpwstr>
  </property>
</Properties>
</file>