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867" firstSheet="1" activeTab="8"/>
  </bookViews>
  <sheets>
    <sheet name="部门财务收支预算总表01-1" sheetId="1" r:id="rId1"/>
    <sheet name="部门收入预算表01-2" sheetId="2" r:id="rId2"/>
    <sheet name="部门支出预算表01-3" sheetId="3" r:id="rId3"/>
    <sheet name="部门财政拨款收支预算总表02-1" sheetId="4" r:id="rId4"/>
    <sheet name="一般公共预算支出预算表02-2" sheetId="5" r:id="rId5"/>
    <sheet name="一般公共预算“三公”经费支出预算表03" sheetId="6" r:id="rId6"/>
    <sheet name="部门基本支出预算表04" sheetId="7" r:id="rId7"/>
    <sheet name="部门项目支出预算表05-1" sheetId="8" r:id="rId8"/>
    <sheet name="部门项目支出绩效目标表05-2" sheetId="9" r:id="rId9"/>
    <sheet name="部门政府性基金预算支出预算表06" sheetId="10" r:id="rId10"/>
    <sheet name="部门政府采购预算表07" sheetId="11" r:id="rId11"/>
    <sheet name="部门政府购买服务预算表08" sheetId="12" r:id="rId12"/>
    <sheet name="对下转移支付预算表09-1" sheetId="13" r:id="rId13"/>
    <sheet name="对下转移支付绩效目标表09-2" sheetId="14" r:id="rId14"/>
    <sheet name="新增资产配置表10" sheetId="15" r:id="rId15"/>
    <sheet name="上级补助项目支出预算表11" sheetId="16" r:id="rId16"/>
    <sheet name="部门项目中期规划预算表12"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<sst xmlns="http://schemas.openxmlformats.org/spreadsheetml/2006/main" count="1313" uniqueCount="484">
  <si>
    <t>预算01-1表</t>
  </si>
  <si>
    <t>2025年财务收支预算总表部门</t>
  </si>
  <si>
    <t>单位名称：迪庆藏族自治州畜牧兽医科学研究院</t>
  </si>
  <si>
    <t>单位:元</t>
  </si>
  <si>
    <t>收        入</t>
  </si>
  <si>
    <t>支        出</t>
  </si>
  <si>
    <t>项      目</t>
  </si>
  <si>
    <t>预算数</t>
  </si>
  <si>
    <t>项目（按功能分类）</t>
  </si>
  <si>
    <t>一、一般公共预算拨款收入</t>
  </si>
  <si>
    <t>一、一般公共服务支出</t>
  </si>
  <si>
    <t>二、政府性基金预算拨款收入</t>
  </si>
  <si>
    <t>二、外交支出</t>
  </si>
  <si>
    <t>三、国有资本经营预算拨款收入</t>
  </si>
  <si>
    <t>三、国防支出</t>
  </si>
  <si>
    <t>四、财政专户管理资金收入</t>
  </si>
  <si>
    <t>四、公共安全支出</t>
  </si>
  <si>
    <t>五、单位资金收入</t>
  </si>
  <si>
    <t>五、教育支出</t>
  </si>
  <si>
    <t xml:space="preserve"> 1、事业收入</t>
  </si>
  <si>
    <t>六、科学技术支出</t>
  </si>
  <si>
    <t xml:space="preserve"> 2、事业单位经营收入</t>
  </si>
  <si>
    <t>七、文化旅游体育与传媒支出</t>
  </si>
  <si>
    <t xml:space="preserve"> 3、上级补助收入</t>
  </si>
  <si>
    <t>八、社会保障和就业支出</t>
  </si>
  <si>
    <t xml:space="preserve"> 4、附属单位上缴收入</t>
  </si>
  <si>
    <t>九、卫生健康支出</t>
  </si>
  <si>
    <t xml:space="preserve"> 5、其他收入</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</si>
  <si>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</si>
  <si>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</si>
  <si>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</si>
  <si>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</si>
  <si>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</si>
  <si>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</si>
  <si>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</si>
  <si>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</si>
  <si>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</si>
  <si>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</si>
  <si>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</si>
  <si>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</si>
  <si>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</si>
  <si>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二十三、预备费</t>
  </si>
  <si>
    <t>二十四、其他支出</t>
  </si>
  <si>
    <t>二十五、债务还本支出</t>
  </si>
  <si>
    <t>二十六、债务付息支出</t>
  </si>
  <si>
    <t>本年收入合计</t>
  </si>
  <si>
    <t>本年支出合计</t>
  </si>
  <si>
    <t>上年结转结余</t>
  </si>
  <si>
    <t>年终结转结余</t>
  </si>
  <si>
    <t>1、财政拨款结转结余</t>
  </si>
  <si>
    <t>2、使用非财政拨款结余</t>
  </si>
  <si>
    <t>2、非财政拨款结余</t>
  </si>
  <si>
    <t>收  入  总  计</t>
  </si>
  <si>
    <t>支 出 总 计</t>
  </si>
  <si>
    <t>预算01-2表</t>
  </si>
  <si>
    <t>2025年部门收入预算表</t>
  </si>
  <si>
    <t>部门（单位）代码</t>
  </si>
  <si>
    <t>部门（单位）名称</t>
  </si>
  <si>
    <t>合计</t>
  </si>
  <si>
    <t>本年收入</t>
  </si>
  <si>
    <t>小计</t>
  </si>
  <si>
    <t>一般公共预算</t>
  </si>
  <si>
    <t>政府性基金预算</t>
  </si>
  <si>
    <t>国有资本经营预算</t>
  </si>
  <si>
    <t>财政专户管理资金</t>
  </si>
  <si>
    <t>单位资金收入</t>
  </si>
  <si>
    <t>事业单位经营收入</t>
  </si>
  <si>
    <t>上级补助收入</t>
  </si>
  <si>
    <t>附属单位上缴收入</t>
  </si>
  <si>
    <t>其他收入</t>
  </si>
  <si>
    <t>使用非财政拨款结余</t>
  </si>
  <si>
    <t>事业收入</t>
  </si>
  <si>
    <t>125020</t>
  </si>
  <si>
    <t>迪庆藏族自治州畜牧兽医科学研究院</t>
  </si>
  <si>
    <t>预算01-3表</t>
  </si>
  <si>
    <t>2025年部门支出预算表</t>
  </si>
  <si>
    <t>科目编码</t>
  </si>
  <si>
    <t>科目名称</t>
  </si>
  <si>
    <t>财政专户管理的支出</t>
  </si>
  <si>
    <t>单位资金</t>
  </si>
  <si>
    <t>事业支出</t>
  </si>
  <si>
    <t>事业单位
经营支出</t>
  </si>
  <si>
    <t>上级补助支出</t>
  </si>
  <si>
    <t>附属单位补助支出</t>
  </si>
  <si>
    <t>其他支出</t>
  </si>
  <si>
    <t>基本支出</t>
  </si>
  <si>
    <t>项目支出</t>
  </si>
  <si>
    <t>201</t>
  </si>
  <si>
    <t>一般公共服务支出</t>
  </si>
  <si>
    <t>20199</t>
  </si>
  <si>
    <t>2019999</t>
  </si>
  <si>
    <t>206</t>
  </si>
  <si>
    <t>科学技术支出</t>
  </si>
  <si>
    <t>20604</t>
  </si>
  <si>
    <t>2060499</t>
  </si>
  <si>
    <t>20699</t>
  </si>
  <si>
    <t>2069999</t>
  </si>
  <si>
    <t>208</t>
  </si>
  <si>
    <t>社会保障和就业支出</t>
  </si>
  <si>
    <t>20805</t>
  </si>
  <si>
    <t>2080505</t>
  </si>
  <si>
    <t>2080506</t>
  </si>
  <si>
    <t>2080599</t>
  </si>
  <si>
    <t>20808</t>
  </si>
  <si>
    <t>2080801</t>
  </si>
  <si>
    <t>210</t>
  </si>
  <si>
    <t>卫生健康支出</t>
  </si>
  <si>
    <t>21011</t>
  </si>
  <si>
    <t>2101101</t>
  </si>
  <si>
    <t>2101102</t>
  </si>
  <si>
    <t>2101103</t>
  </si>
  <si>
    <t>2101199</t>
  </si>
  <si>
    <t>213</t>
  </si>
  <si>
    <t>农林水支出</t>
  </si>
  <si>
    <t>21301</t>
  </si>
  <si>
    <t>2130104</t>
  </si>
  <si>
    <t>2130106</t>
  </si>
  <si>
    <t>2130108</t>
  </si>
  <si>
    <t>2130122</t>
  </si>
  <si>
    <t>2130148</t>
  </si>
  <si>
    <t>221</t>
  </si>
  <si>
    <t>住房保障支出</t>
  </si>
  <si>
    <t>22102</t>
  </si>
  <si>
    <t>2210201</t>
  </si>
  <si>
    <t>合  计</t>
  </si>
  <si>
    <t>预算02-1表</t>
  </si>
  <si>
    <t>2025年部门财政拨款收支预算总表</t>
  </si>
  <si>
    <t>支出功能分类科目</t>
  </si>
  <si>
    <t>一、本年收入</t>
  </si>
  <si>
    <t>一、本年支出</t>
  </si>
  <si>
    <t>（一）一般公共预算拨款</t>
  </si>
  <si>
    <t>（一）一般公共服务支出</t>
  </si>
  <si>
    <t>（二）政府性基金预算拨款</t>
  </si>
  <si>
    <t>（二）外交支出</t>
  </si>
  <si>
    <t>（三）国有资本经营预算拨款</t>
  </si>
  <si>
    <t>（三）国防支出</t>
  </si>
  <si>
    <t>二、上年结转</t>
  </si>
  <si>
    <t>（四）公共安全支出</t>
  </si>
  <si>
    <t>（五）教育支出</t>
  </si>
  <si>
    <t>（六）科学技术支出</t>
  </si>
  <si>
    <t>（七）文化旅游体育与传媒支出</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</si>
  <si>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</si>
  <si>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</si>
  <si>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</si>
  <si>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</si>
  <si>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</si>
  <si>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</si>
  <si>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</si>
  <si>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</si>
  <si>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</si>
  <si>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</si>
  <si>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</si>
  <si>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</si>
  <si>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</si>
  <si>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</si>
  <si>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</si>
  <si>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（二十三）预备费</t>
  </si>
  <si>
    <t>（二十四）其他支出</t>
  </si>
  <si>
    <t>（二十五）债务还本支出</t>
  </si>
  <si>
    <t>（二十六）债务付息支出</t>
  </si>
  <si>
    <t>二、年终结转结余</t>
  </si>
  <si>
    <t>收 入 总 计</t>
  </si>
  <si>
    <t>预算02-2表</t>
  </si>
  <si>
    <t>2025年一般公共预算支出预算表（按功能科目分类）</t>
  </si>
  <si>
    <t>部门预算支出功能分类科目</t>
  </si>
  <si>
    <t>人员经费</t>
  </si>
  <si>
    <t>公用经费</t>
  </si>
  <si>
    <t>1</t>
  </si>
  <si>
    <t>2</t>
  </si>
  <si>
    <t>3</t>
  </si>
  <si>
    <t>4</t>
  </si>
  <si>
    <t>5</t>
  </si>
  <si>
    <t>6</t>
  </si>
  <si>
    <t>其他一般公共服务支出</t>
  </si>
  <si>
    <t>技术研究与开发</t>
  </si>
  <si>
    <t>其他技术研究与开发支出</t>
  </si>
  <si>
    <t>其他科学技术支出</t>
  </si>
  <si>
    <t>行政事业单位养老支出</t>
  </si>
  <si>
    <t>机关事业单位基本养老保险缴费支出</t>
  </si>
  <si>
    <t>其他行政事业单位养老支出</t>
  </si>
  <si>
    <t>抚恤</t>
  </si>
  <si>
    <t>死亡抚恤</t>
  </si>
  <si>
    <t>行政事业单位医疗</t>
  </si>
  <si>
    <t>事业单位医疗</t>
  </si>
  <si>
    <t>公务员医疗补助</t>
  </si>
  <si>
    <t>其他行政事业单位医疗支出</t>
  </si>
  <si>
    <t>农业农村</t>
  </si>
  <si>
    <t>事业运行</t>
  </si>
  <si>
    <t>科技转化与推广服务</t>
  </si>
  <si>
    <t>病虫害控制</t>
  </si>
  <si>
    <t>农业生产发展</t>
  </si>
  <si>
    <t>渔业发展</t>
  </si>
  <si>
    <t>住房改革支出</t>
  </si>
  <si>
    <t>住房公积金</t>
  </si>
  <si>
    <t>预算03表</t>
  </si>
  <si>
    <t>2025年一般公共预算“三公”经费支出预算表</t>
  </si>
  <si>
    <t>单位：元</t>
  </si>
  <si>
    <t>“三公”经费合计</t>
  </si>
  <si>
    <t>因公出国（境）费</t>
  </si>
  <si>
    <t>公务用车购置及运行费</t>
  </si>
  <si>
    <t>公务接待费</t>
  </si>
  <si>
    <t>公务用车购置费</t>
  </si>
  <si>
    <t>公务用车运行费</t>
  </si>
  <si>
    <t>预算04表</t>
  </si>
  <si>
    <t>2025年部门基本支出预算表</t>
  </si>
  <si>
    <t>单位名称</t>
  </si>
  <si>
    <t>项目代码</t>
  </si>
  <si>
    <t>功能科目编码</t>
  </si>
  <si>
    <t>功能科目名称</t>
  </si>
  <si>
    <t>经济科目编码</t>
  </si>
  <si>
    <t>经济科目名称</t>
  </si>
  <si>
    <t>资金来源</t>
  </si>
  <si>
    <t>财政拨款结转结余</t>
  </si>
  <si>
    <t>全年数</t>
  </si>
  <si>
    <t>已提前安排</t>
  </si>
  <si>
    <t>抵扣上年垫付资金</t>
  </si>
  <si>
    <t>本次下达</t>
  </si>
  <si>
    <t>另文下达</t>
  </si>
  <si>
    <t>事业单位
经营收入</t>
  </si>
  <si>
    <t>533400210000000019090</t>
  </si>
  <si>
    <t>事业人员工资支出</t>
  </si>
  <si>
    <t>30101</t>
  </si>
  <si>
    <t>基本工资</t>
  </si>
  <si>
    <t>30102</t>
  </si>
  <si>
    <t>津贴补贴</t>
  </si>
  <si>
    <t>30107</t>
  </si>
  <si>
    <t>绩效工资</t>
  </si>
  <si>
    <t>533400231100001413597</t>
  </si>
  <si>
    <t>事业人员规范后绩效奖</t>
  </si>
  <si>
    <t>533400210000000019091</t>
  </si>
  <si>
    <t>社会保障缴费</t>
  </si>
  <si>
    <t>30108</t>
  </si>
  <si>
    <t>机关事业单位基本养老保险缴费</t>
  </si>
  <si>
    <t>30110</t>
  </si>
  <si>
    <t>职工基本医疗保险缴费</t>
  </si>
  <si>
    <t>30111</t>
  </si>
  <si>
    <t>公务员医疗补助缴费</t>
  </si>
  <si>
    <t>30112</t>
  </si>
  <si>
    <t>其他社会保障缴费</t>
  </si>
  <si>
    <t>533400210000000019092</t>
  </si>
  <si>
    <t>30113</t>
  </si>
  <si>
    <t>533400210000000019098</t>
  </si>
  <si>
    <t>一般公用经费</t>
  </si>
  <si>
    <t>30207</t>
  </si>
  <si>
    <t>邮电费</t>
  </si>
  <si>
    <t>30211</t>
  </si>
  <si>
    <t>差旅费</t>
  </si>
  <si>
    <t>30201</t>
  </si>
  <si>
    <t>办公费</t>
  </si>
  <si>
    <t>30202</t>
  </si>
  <si>
    <t>印刷费</t>
  </si>
  <si>
    <t>533400221100000257976</t>
  </si>
  <si>
    <t>30217</t>
  </si>
  <si>
    <t>533400231100001413578</t>
  </si>
  <si>
    <t>办公取暖费</t>
  </si>
  <si>
    <t>30208</t>
  </si>
  <si>
    <t>取暖费</t>
  </si>
  <si>
    <t>30206</t>
  </si>
  <si>
    <t>电费</t>
  </si>
  <si>
    <t>533400210000000019097</t>
  </si>
  <si>
    <t>工会经费</t>
  </si>
  <si>
    <t>30228</t>
  </si>
  <si>
    <t>30229</t>
  </si>
  <si>
    <t>福利费</t>
  </si>
  <si>
    <t>533400241100002138690</t>
  </si>
  <si>
    <t>体检费</t>
  </si>
  <si>
    <t>533400210000000019095</t>
  </si>
  <si>
    <t>公务用车运行维护费</t>
  </si>
  <si>
    <t>30231</t>
  </si>
  <si>
    <t>30299</t>
  </si>
  <si>
    <t>其他商品和服务支出</t>
  </si>
  <si>
    <t>533400251100003568344</t>
  </si>
  <si>
    <t>2025年遗属人员生活补助资金</t>
  </si>
  <si>
    <t>30305</t>
  </si>
  <si>
    <t>生活补助</t>
  </si>
  <si>
    <t>预算05-1表</t>
  </si>
  <si>
    <t>2025年部门项目支出预算表</t>
  </si>
  <si>
    <t>项目分类</t>
  </si>
  <si>
    <t>项目名称</t>
  </si>
  <si>
    <t>项目单位</t>
  </si>
  <si>
    <t>本年拨款</t>
  </si>
  <si>
    <t>其中：本次下达</t>
  </si>
  <si>
    <t>2024年“三区”科技人才支持计划中央补助资金</t>
  </si>
  <si>
    <t>专项业务类</t>
  </si>
  <si>
    <t>533400241100003076710</t>
  </si>
  <si>
    <t>30216</t>
  </si>
  <si>
    <t>培训费</t>
  </si>
  <si>
    <t>30218</t>
  </si>
  <si>
    <t>专用材料费</t>
  </si>
  <si>
    <t>2024年稻渔综合种养新品种推广示范项目经费</t>
  </si>
  <si>
    <t>事业发展类</t>
  </si>
  <si>
    <t>533400241100003042719</t>
  </si>
  <si>
    <t>30226</t>
  </si>
  <si>
    <t>劳务费</t>
  </si>
  <si>
    <t>2024年区域创新能力提升科技特派员专项资金</t>
  </si>
  <si>
    <t>533400241100003359386</t>
  </si>
  <si>
    <t>2024年省级农业生产发展（第二批）资金</t>
  </si>
  <si>
    <t>533400241100002950828</t>
  </si>
  <si>
    <t>30227</t>
  </si>
  <si>
    <t>委托业务费</t>
  </si>
  <si>
    <t>2024年中央第二批农业产业发展资金</t>
  </si>
  <si>
    <t>533400241100003017809</t>
  </si>
  <si>
    <t>2024年中央农业产业发展（资源保种与性能测定）资金</t>
  </si>
  <si>
    <t>533400241100002493135</t>
  </si>
  <si>
    <t>2025年保供给保安全重大动物疫病（强制免疫）及人兽共患病防控项目资金</t>
  </si>
  <si>
    <t>533400251100003465137</t>
  </si>
  <si>
    <t>2025年迪庆州动物卫生监督项目资金</t>
  </si>
  <si>
    <t>533400251100003515583</t>
  </si>
  <si>
    <t>2025年迪庆州饲草产业补链提质项目资金</t>
  </si>
  <si>
    <t>533400251100003515585</t>
  </si>
  <si>
    <t>2025年迪庆州重大动物疫病疫病监测项目资金</t>
  </si>
  <si>
    <t>533400251100003471483</t>
  </si>
  <si>
    <t>31003</t>
  </si>
  <si>
    <t>专用设备购置</t>
  </si>
  <si>
    <t>2025年中央农业产业发展（藏猪保种）资金</t>
  </si>
  <si>
    <t>533400251100003899577</t>
  </si>
  <si>
    <t>2025年重大动物疫病防控省级配套资金</t>
  </si>
  <si>
    <t>533400251100003901539</t>
  </si>
  <si>
    <t>陆生动物疫病病原学监测区域中心建设项目经费</t>
  </si>
  <si>
    <t>533400241100003187586</t>
  </si>
  <si>
    <t>30903</t>
  </si>
  <si>
    <t>30905</t>
  </si>
  <si>
    <t>基础设施建设</t>
  </si>
  <si>
    <t>中央农业防灾减灾和水利救灾资金（动物防疫补助）资金</t>
  </si>
  <si>
    <t>533400251100003872974</t>
  </si>
  <si>
    <t>预算05-2表</t>
  </si>
  <si>
    <t>2025年部门项目支出绩效目标表</t>
  </si>
  <si>
    <t>单位名称、项目名称</t>
  </si>
  <si>
    <t>项目年度绩效目标</t>
  </si>
  <si>
    <t>一级指标</t>
  </si>
  <si>
    <t>二级指标</t>
  </si>
  <si>
    <t>三级指标</t>
  </si>
  <si>
    <t>指标性质</t>
  </si>
  <si>
    <t>指标值</t>
  </si>
  <si>
    <t>度量单位</t>
  </si>
  <si>
    <t>指标属性</t>
  </si>
  <si>
    <t>指标内容</t>
  </si>
  <si>
    <t>组织基层动物检疫人员学习和掌握动物检疫新的要求，确保有关工作有序落实到位；提高从事养殖、贩运、交易、屠宰等各环节生产经营者的防疫主体责任意识；强化人员业务素质培训和，培养一批能够胜任检疫岗位的技术人员，能够熟练应用各种动物卫生信息化平台和系统;同时对动物卫生各环节定期或不定期的开展监督检查工作，发现问题及时整改和纠正，不断补充完善各项工作。</t>
  </si>
  <si>
    <t>产出指标</t>
  </si>
  <si>
    <t>数量指标</t>
  </si>
  <si>
    <t>组织相关技术人员参加各级技术培训</t>
  </si>
  <si>
    <t>&gt;=</t>
  </si>
  <si>
    <t>10</t>
  </si>
  <si>
    <t>人次</t>
  </si>
  <si>
    <t>定量指标</t>
  </si>
  <si>
    <t>反映组织我单位相关技术人员参加各级技术培训情况</t>
  </si>
  <si>
    <t>对全州32个产地检疫点及5个定点屠宰场屠宰检疫工作进行监督指导</t>
  </si>
  <si>
    <t>次</t>
  </si>
  <si>
    <t>反映全州32个产地检疫及5个定点屠宰场屠宰检疫工作</t>
  </si>
  <si>
    <t>开展“瘦肉精”专项整治行动</t>
  </si>
  <si>
    <t>1.00</t>
  </si>
  <si>
    <t>反映“瘦肉精”专项整治相关工作</t>
  </si>
  <si>
    <t>效益指标</t>
  </si>
  <si>
    <t>社会效益</t>
  </si>
  <si>
    <t>不发生区域性重大动物疫情</t>
  </si>
  <si>
    <t>=</t>
  </si>
  <si>
    <t>0</t>
  </si>
  <si>
    <t>定性指标</t>
  </si>
  <si>
    <t>反映重大动物疫情问题情况</t>
  </si>
  <si>
    <t>满意度指标</t>
  </si>
  <si>
    <t>服务对象满意度</t>
  </si>
  <si>
    <t>受益群众满意度（%）</t>
  </si>
  <si>
    <t>85</t>
  </si>
  <si>
    <t>%</t>
  </si>
  <si>
    <t>反映受益群众对项目的满意度情况</t>
  </si>
  <si>
    <t>1、完成动物疫病病原学检测任务以及异常死亡动物疫病实验室诊断。2、开展免疫效果监测。主要对猪瘟、猪蓝耳病、口蹄疫、禽流感、小反刍兽疫等国家强制免疫病种进行免疫抗体监测，分析各地免疫质量，对免疫不合格的地方及时提出补免意见及方案。3、疫病监测。对猪瘟、猪蓝耳病、口蹄疫、禽流感小反刍兽疫、新城疫、布病猪圆环病、伪狂犬病等危害较大的动物疫病进行检测分析，从感染状况，发病率等方面研究分析疫情发生风险，及时发布预警预报，有效降低疫情发生风险，为政府科学有效的防控动物疫情提供科学依据。4、完成迪庆州陆生动物疫病病原学监测区域中心建设；5、做好兽医实验室检测设备维护保养，保证检测结果；6、实验室技术人员外出参加能力提升培训班8人次，提升个人检测技术能力；7、做好实验室废弃物处理，保障实验室生物安全。</t>
  </si>
  <si>
    <t>动物疫病病原学检测诊断</t>
  </si>
  <si>
    <t>5000</t>
  </si>
  <si>
    <t>份</t>
  </si>
  <si>
    <t>反映动物疫病病原学检测诊断情况，反映全州动物疫病的种类、污染面积、以及新型疫病的传入情况。</t>
  </si>
  <si>
    <t>迪庆州陆生动物疫病病原学监测区域中心建设项目地方配套</t>
  </si>
  <si>
    <t>建设人兽共患病专用检测区域：1、实验室改造；2、配置相关人兽共患病检测实验设备和仪器；3、实验室废水处理系统。</t>
  </si>
  <si>
    <t>项</t>
  </si>
  <si>
    <t>在现有条件的基础上，将迪庆州畜牧兽医科学研究院兽医实验大楼三楼的会议室进行通风系统等改造提升为标准P2级别，配置人兽共患病检测诊断所需的仪器设备，并建设实验室废水处理系统。</t>
  </si>
  <si>
    <t>采样及实验室检测技术下乡指导</t>
  </si>
  <si>
    <t>反应检测技术指导情况，发挥传帮带作用。</t>
  </si>
  <si>
    <t>完成设备计量检测</t>
  </si>
  <si>
    <t>批次</t>
  </si>
  <si>
    <t>反映设备检测准确度</t>
  </si>
  <si>
    <t>1、对全州动物疫情有预警作用，对动物疫病早诊断早发现早治疗。2、不发生区域性重大动物疫情</t>
  </si>
  <si>
    <t>1、反应全州动物疫病发生情况；2、反应区域性重大动物疫情的发生情况</t>
  </si>
  <si>
    <t>反映受益群众满意度情况</t>
  </si>
  <si>
    <t>（一）开展高原全株玉米青贮种植收割一体化示范1000亩；
（二）开展全州牧草产业技术培训1期/60人次。</t>
  </si>
  <si>
    <t>完成高原全株玉米青贮种植收割一体化示范1000亩</t>
  </si>
  <si>
    <t>1000</t>
  </si>
  <si>
    <t>亩</t>
  </si>
  <si>
    <t>反映完成高原全株玉米青贮种植收割一体化示范亩情况</t>
  </si>
  <si>
    <t>完成全州牧草产业技术培训1期/60人次</t>
  </si>
  <si>
    <t>60</t>
  </si>
  <si>
    <t>反映完成全州牧草产业技术培训情况</t>
  </si>
  <si>
    <t>生态效益</t>
  </si>
  <si>
    <t>完成高原全株玉米青贮种植收割一体化师范1000亩有效减轻草原载荷</t>
  </si>
  <si>
    <t>&lt;=</t>
  </si>
  <si>
    <t>起</t>
  </si>
  <si>
    <t>反映完成高原全株玉米青贮种植收割一体化师范亩有效减轻草原载荷情况</t>
  </si>
  <si>
    <t>农牧民对项目服务满意度</t>
  </si>
  <si>
    <t>80</t>
  </si>
  <si>
    <t>反映农牧民对项目服务满意度</t>
  </si>
  <si>
    <t>农牧民对培训满意度</t>
  </si>
  <si>
    <t>反映农牧民对培训满意度</t>
  </si>
  <si>
    <t>开展动物疫病监测、动物疫病防治管理、动物疫病防控技术支撑等工作，及时掌握疫情情况，制定防疫政策，指导各县市落实各项防控措施，科学防控，完成畜禽疫病死亡率有效下降，畜禽群体免疫密度常年维持在90%以上，应免畜禽免疫密度要达到100%，群体免疫抗体合格率全年保持在70%以上。有效预防重大动物疫病的发生，确保动物疫情平稳，保障畜牧业健康持续发展和公共卫生安全。</t>
  </si>
  <si>
    <t>开展技术培训</t>
  </si>
  <si>
    <t>100</t>
  </si>
  <si>
    <t>反映重大动物疫病技术培训情况</t>
  </si>
  <si>
    <t>畜禽群体免疫密度</t>
  </si>
  <si>
    <t>90</t>
  </si>
  <si>
    <t>反映畜禽群体免疫密度情况</t>
  </si>
  <si>
    <t>应免畜禽免疫密度</t>
  </si>
  <si>
    <t>反映应免畜禽免疫密度情况</t>
  </si>
  <si>
    <t>群体免疫抗体合格率</t>
  </si>
  <si>
    <t>70</t>
  </si>
  <si>
    <t>反映群体免疫抗体合格率</t>
  </si>
  <si>
    <t>反映发生区域性重大动物疫情情况</t>
  </si>
  <si>
    <t>预算06表</t>
  </si>
  <si>
    <t>2025年部门政府性基金预算支出预算表</t>
  </si>
  <si>
    <t>政府性基金预算支出</t>
  </si>
  <si>
    <t>备注：本单位不涉及政府性基金相关预算支出。</t>
  </si>
  <si>
    <t>预算07表</t>
  </si>
  <si>
    <t>2025年部门政府采购预算表</t>
  </si>
  <si>
    <t>预算项目</t>
  </si>
  <si>
    <t>采购项目</t>
  </si>
  <si>
    <t>采购目录</t>
  </si>
  <si>
    <t>计量
单位</t>
  </si>
  <si>
    <t>数量</t>
  </si>
  <si>
    <t>面向中小企业预留资金</t>
  </si>
  <si>
    <t>政府性
基金</t>
  </si>
  <si>
    <t>国有资本经营收益</t>
  </si>
  <si>
    <t>财政专户管理的收入</t>
  </si>
  <si>
    <t>单位自筹</t>
  </si>
  <si>
    <t>加油费</t>
  </si>
  <si>
    <t>C23120302 车辆加油、添加燃料服务</t>
  </si>
  <si>
    <t>元</t>
  </si>
  <si>
    <t>维修费</t>
  </si>
  <si>
    <t>C23120301 车辆维修和保养服务</t>
  </si>
  <si>
    <t>保险</t>
  </si>
  <si>
    <t>C1804010201 机动车保险服务</t>
  </si>
  <si>
    <t>复印纸</t>
  </si>
  <si>
    <t>A05040101 复印纸</t>
  </si>
  <si>
    <t>电脑</t>
  </si>
  <si>
    <t>A02010105 台式计算机</t>
  </si>
  <si>
    <t>台</t>
  </si>
  <si>
    <t>预算08表</t>
  </si>
  <si>
    <t>2025年部门政府购买服务预算表</t>
  </si>
  <si>
    <t>政府购买服务项目</t>
  </si>
  <si>
    <t>政府购买服务目录</t>
  </si>
  <si>
    <t>备注：本单位不涉及政府购买服务。</t>
  </si>
  <si>
    <t>预算09-1表</t>
  </si>
  <si>
    <t>2025年对下转移支付预算表</t>
  </si>
  <si>
    <t>单位名称（项目）</t>
  </si>
  <si>
    <t>地区</t>
  </si>
  <si>
    <t>政府性基金</t>
  </si>
  <si>
    <t>香格里拉市</t>
  </si>
  <si>
    <t>维西县</t>
  </si>
  <si>
    <t>德钦县</t>
  </si>
  <si>
    <t>产业园区</t>
  </si>
  <si>
    <t>备注：本单位无对下转移支付。</t>
  </si>
  <si>
    <t>预算09-2表</t>
  </si>
  <si>
    <t>2025年对下转移支付绩效目标表</t>
  </si>
  <si>
    <t>备注：本单位无对下转移支付，故不产生绩效。</t>
  </si>
  <si>
    <t>预算10表</t>
  </si>
  <si>
    <t>2025年新增资产配置表</t>
  </si>
  <si>
    <t>资产类别</t>
  </si>
  <si>
    <t>资产分类代码.名称</t>
  </si>
  <si>
    <t>资产名称</t>
  </si>
  <si>
    <t>计量单位</t>
  </si>
  <si>
    <t>财政部门批复数（元）</t>
  </si>
  <si>
    <t>单价</t>
  </si>
  <si>
    <t>金额</t>
  </si>
  <si>
    <t>7</t>
  </si>
  <si>
    <t>8</t>
  </si>
  <si>
    <t>备注：本年度新增资产未预算。</t>
  </si>
  <si>
    <t>预算11表</t>
  </si>
  <si>
    <t>2025年上级补助项目支出预算表</t>
  </si>
  <si>
    <t>上级补助</t>
  </si>
  <si>
    <t>备注：主管局已预算本年度上级补助收入资金。</t>
  </si>
  <si>
    <t>预算12表</t>
  </si>
  <si>
    <t>2025年部门项目支出中期规划预算表</t>
  </si>
  <si>
    <t>项目级次</t>
  </si>
  <si>
    <t>2025年</t>
  </si>
  <si>
    <t>2026年</t>
  </si>
  <si>
    <t>2027年</t>
  </si>
  <si>
    <t>311 专项业务类</t>
  </si>
  <si>
    <t>本级</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</si>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</sst>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hh:mm:ss"/>
    <numFmt numFmtId="177" formatCode="yyyy\-mm\-dd"/>
    <numFmt numFmtId="178" formatCode="#,##0.00;\-#,##0.00;;@"/>
    <numFmt numFmtId="179" formatCode="hh:mm:ss"/>
    <numFmt numFmtId="180" formatCode="#,##0;\-#,##0;;@"/>
  </numFmts>
  <fonts count="45">
    <font>
      <sz val="11"/>
      <color theme="1"/>
      <name val="宋体"/>
      <charset val="134"/>
      <scheme val="minor"/>
    </font>
    <font>
      <sz val="10"/>
      <color rgb="FF000000"/>
      <name val="宋体"/>
      <charset val="134"/>
    </font>
    <font>
      <b/>
      <sz val="21"/>
      <color rgb="FF000000"/>
      <name val="宋体"/>
      <charset val="134"/>
    </font>
    <font>
      <sz val="9"/>
      <color rgb="FF000000"/>
      <name val="宋体"/>
      <charset val="134"/>
    </font>
    <font>
      <sz val="11"/>
      <color rgb="FF000000"/>
      <name val="宋体"/>
      <charset val="134"/>
    </font>
    <font>
      <sz val="9"/>
      <color theme="1"/>
      <name val="宋体"/>
      <charset val="134"/>
    </font>
    <font>
      <sz val="22"/>
      <color rgb="FF000000"/>
      <name val="方正小标宋简体"/>
      <charset val="134"/>
    </font>
    <font>
      <b/>
      <sz val="23"/>
      <color rgb="FF000000"/>
      <name val="宋体"/>
      <charset val="134"/>
    </font>
    <font>
      <sz val="10"/>
      <name val="宋体"/>
      <charset val="1"/>
    </font>
    <font>
      <sz val="11"/>
      <name val="宋体"/>
      <charset val="134"/>
      <scheme val="minor"/>
    </font>
    <font>
      <sz val="9"/>
      <name val="宋体"/>
      <charset val="134"/>
    </font>
    <font>
      <b/>
      <sz val="19.5"/>
      <name val="宋体"/>
      <charset val="134"/>
    </font>
    <font>
      <sz val="9"/>
      <color rgb="FF000000"/>
      <name val="宋体"/>
      <charset val="1"/>
    </font>
    <font>
      <b/>
      <sz val="11"/>
      <color rgb="FF000000"/>
      <name val="宋体"/>
      <charset val="1"/>
    </font>
    <font>
      <sz val="10.5"/>
      <name val="宋体"/>
      <charset val="134"/>
    </font>
    <font>
      <sz val="9"/>
      <name val="SimSun"/>
      <charset val="134"/>
    </font>
    <font>
      <b/>
      <sz val="22"/>
      <color rgb="FF000000"/>
      <name val="宋体"/>
      <charset val="134"/>
    </font>
    <font>
      <sz val="10.5"/>
      <color rgb="FF000000"/>
      <name val="宋体"/>
      <charset val="134"/>
    </font>
    <font>
      <sz val="10"/>
      <color theme="1"/>
      <name val="宋体"/>
      <charset val="134"/>
    </font>
    <font>
      <sz val="11"/>
      <color theme="1"/>
      <name val="宋体"/>
      <charset val="134"/>
    </font>
    <font>
      <sz val="9.75"/>
      <color rgb="FF000000"/>
      <name val="SimSun"/>
      <charset val="134"/>
    </font>
    <font>
      <b/>
      <sz val="18"/>
      <color rgb="FF000000"/>
      <name val="SimSun"/>
      <charset val="134"/>
    </font>
    <font>
      <sz val="12"/>
      <color rgb="FF000000"/>
      <name val="宋体"/>
      <charset val="134"/>
    </font>
    <font>
      <b/>
      <sz val="20"/>
      <color rgb="FF000000"/>
      <name val="宋体"/>
      <charset val="134"/>
    </font>
    <font>
      <b/>
      <sz val="11"/>
      <color rgb="FF000000"/>
      <name val="宋体"/>
      <charset val="134"/>
    </font>
    <font>
      <b/>
      <sz val="9"/>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rgb="FF000000"/>
      </top>
      <bottom style="thin">
        <color auto="1"/>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style="thin">
        <color auto="1"/>
      </left>
      <right style="thin">
        <color auto="1"/>
      </right>
      <top style="thin">
        <color auto="1"/>
      </top>
      <bottom style="thin">
        <color rgb="FF000000"/>
      </bottom>
      <diagonal/>
    </border>
    <border>
      <left style="thin">
        <color auto="1"/>
      </left>
      <right style="thin">
        <color rgb="FF000000"/>
      </right>
      <top style="thin">
        <color rgb="FF000000"/>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8">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0" fillId="2" borderId="20"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21" applyNumberFormat="0" applyFill="0" applyAlignment="0" applyProtection="0">
      <alignment vertical="center"/>
    </xf>
    <xf numFmtId="0" fontId="32" fillId="0" borderId="21" applyNumberFormat="0" applyFill="0" applyAlignment="0" applyProtection="0">
      <alignment vertical="center"/>
    </xf>
    <xf numFmtId="0" fontId="33" fillId="0" borderId="22" applyNumberFormat="0" applyFill="0" applyAlignment="0" applyProtection="0">
      <alignment vertical="center"/>
    </xf>
    <xf numFmtId="0" fontId="33" fillId="0" borderId="0" applyNumberFormat="0" applyFill="0" applyBorder="0" applyAlignment="0" applyProtection="0">
      <alignment vertical="center"/>
    </xf>
    <xf numFmtId="0" fontId="34" fillId="3" borderId="23" applyNumberFormat="0" applyAlignment="0" applyProtection="0">
      <alignment vertical="center"/>
    </xf>
    <xf numFmtId="0" fontId="35" fillId="4" borderId="24" applyNumberFormat="0" applyAlignment="0" applyProtection="0">
      <alignment vertical="center"/>
    </xf>
    <xf numFmtId="0" fontId="36" fillId="4" borderId="23" applyNumberFormat="0" applyAlignment="0" applyProtection="0">
      <alignment vertical="center"/>
    </xf>
    <xf numFmtId="0" fontId="37" fillId="5" borderId="25" applyNumberFormat="0" applyAlignment="0" applyProtection="0">
      <alignment vertical="center"/>
    </xf>
    <xf numFmtId="0" fontId="38" fillId="0" borderId="26" applyNumberFormat="0" applyFill="0" applyAlignment="0" applyProtection="0">
      <alignment vertical="center"/>
    </xf>
    <xf numFmtId="0" fontId="39" fillId="0" borderId="27" applyNumberFormat="0" applyFill="0" applyAlignment="0" applyProtection="0">
      <alignment vertical="center"/>
    </xf>
    <xf numFmtId="0" fontId="40" fillId="6" borderId="0" applyNumberFormat="0" applyBorder="0" applyAlignment="0" applyProtection="0">
      <alignment vertical="center"/>
    </xf>
    <xf numFmtId="0" fontId="41" fillId="7" borderId="0" applyNumberFormat="0" applyBorder="0" applyAlignment="0" applyProtection="0">
      <alignment vertical="center"/>
    </xf>
    <xf numFmtId="0" fontId="42" fillId="8" borderId="0" applyNumberFormat="0" applyBorder="0" applyAlignment="0" applyProtection="0">
      <alignment vertical="center"/>
    </xf>
    <xf numFmtId="0" fontId="43" fillId="9" borderId="0" applyNumberFormat="0" applyBorder="0" applyAlignment="0" applyProtection="0">
      <alignment vertical="center"/>
    </xf>
    <xf numFmtId="0" fontId="44" fillId="10" borderId="0" applyNumberFormat="0" applyBorder="0" applyAlignment="0" applyProtection="0">
      <alignment vertical="center"/>
    </xf>
    <xf numFmtId="0" fontId="44" fillId="11" borderId="0" applyNumberFormat="0" applyBorder="0" applyAlignment="0" applyProtection="0">
      <alignment vertical="center"/>
    </xf>
    <xf numFmtId="0" fontId="43" fillId="12" borderId="0" applyNumberFormat="0" applyBorder="0" applyAlignment="0" applyProtection="0">
      <alignment vertical="center"/>
    </xf>
    <xf numFmtId="0" fontId="43" fillId="13" borderId="0" applyNumberFormat="0" applyBorder="0" applyAlignment="0" applyProtection="0">
      <alignment vertical="center"/>
    </xf>
    <xf numFmtId="0" fontId="44" fillId="14" borderId="0" applyNumberFormat="0" applyBorder="0" applyAlignment="0" applyProtection="0">
      <alignment vertical="center"/>
    </xf>
    <xf numFmtId="0" fontId="44" fillId="15" borderId="0" applyNumberFormat="0" applyBorder="0" applyAlignment="0" applyProtection="0">
      <alignment vertical="center"/>
    </xf>
    <xf numFmtId="0" fontId="43" fillId="16" borderId="0" applyNumberFormat="0" applyBorder="0" applyAlignment="0" applyProtection="0">
      <alignment vertical="center"/>
    </xf>
    <xf numFmtId="0" fontId="43" fillId="17" borderId="0" applyNumberFormat="0" applyBorder="0" applyAlignment="0" applyProtection="0">
      <alignment vertical="center"/>
    </xf>
    <xf numFmtId="0" fontId="44" fillId="18" borderId="0" applyNumberFormat="0" applyBorder="0" applyAlignment="0" applyProtection="0">
      <alignment vertical="center"/>
    </xf>
    <xf numFmtId="0" fontId="44" fillId="19" borderId="0" applyNumberFormat="0" applyBorder="0" applyAlignment="0" applyProtection="0">
      <alignment vertical="center"/>
    </xf>
    <xf numFmtId="0" fontId="43"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4" fillId="23" borderId="0" applyNumberFormat="0" applyBorder="0" applyAlignment="0" applyProtection="0">
      <alignment vertical="center"/>
    </xf>
    <xf numFmtId="0" fontId="43" fillId="24" borderId="0" applyNumberFormat="0" applyBorder="0" applyAlignment="0" applyProtection="0">
      <alignment vertical="center"/>
    </xf>
    <xf numFmtId="0" fontId="43" fillId="25" borderId="0" applyNumberFormat="0" applyBorder="0" applyAlignment="0" applyProtection="0">
      <alignment vertical="center"/>
    </xf>
    <xf numFmtId="0" fontId="44" fillId="26" borderId="0" applyNumberFormat="0" applyBorder="0" applyAlignment="0" applyProtection="0">
      <alignment vertical="center"/>
    </xf>
    <xf numFmtId="0" fontId="44" fillId="27" borderId="0" applyNumberFormat="0" applyBorder="0" applyAlignment="0" applyProtection="0">
      <alignment vertical="center"/>
    </xf>
    <xf numFmtId="0" fontId="43" fillId="28" borderId="0" applyNumberFormat="0" applyBorder="0" applyAlignment="0" applyProtection="0">
      <alignment vertical="center"/>
    </xf>
    <xf numFmtId="0" fontId="43" fillId="29" borderId="0" applyNumberFormat="0" applyBorder="0" applyAlignment="0" applyProtection="0">
      <alignment vertical="center"/>
    </xf>
    <xf numFmtId="0" fontId="44" fillId="30" borderId="0" applyNumberFormat="0" applyBorder="0" applyAlignment="0" applyProtection="0">
      <alignment vertical="center"/>
    </xf>
    <xf numFmtId="0" fontId="44" fillId="31" borderId="0" applyNumberFormat="0" applyBorder="0" applyAlignment="0" applyProtection="0">
      <alignment vertical="center"/>
    </xf>
    <xf numFmtId="0" fontId="43" fillId="32" borderId="0" applyNumberFormat="0" applyBorder="0" applyAlignment="0" applyProtection="0">
      <alignment vertical="center"/>
    </xf>
    <xf numFmtId="176" fontId="10" fillId="0" borderId="7">
      <alignment horizontal="right" vertical="center"/>
    </xf>
    <xf numFmtId="177" fontId="10" fillId="0" borderId="7">
      <alignment horizontal="right" vertical="center"/>
    </xf>
    <xf numFmtId="10" fontId="10" fillId="0" borderId="7">
      <alignment horizontal="right" vertical="center"/>
    </xf>
    <xf numFmtId="178" fontId="10" fillId="0" borderId="7">
      <alignment horizontal="right" vertical="center"/>
    </xf>
    <xf numFmtId="49" fontId="10" fillId="0" borderId="7">
      <alignment horizontal="left" vertical="center" wrapText="1"/>
    </xf>
    <xf numFmtId="178" fontId="10" fillId="0" borderId="7">
      <alignment horizontal="right" vertical="center"/>
    </xf>
    <xf numFmtId="179" fontId="10" fillId="0" borderId="7">
      <alignment horizontal="right" vertical="center"/>
    </xf>
    <xf numFmtId="180" fontId="10" fillId="0" borderId="7">
      <alignment horizontal="right" vertical="center"/>
    </xf>
    <xf numFmtId="0" fontId="10" fillId="0" borderId="0">
      <alignment vertical="top"/>
      <protection locked="0"/>
    </xf>
  </cellStyleXfs>
  <cellXfs count="224">
    <xf numFmtId="0" fontId="0" fillId="0" borderId="0" xfId="0" applyFont="1" applyBorder="1"/>
    <xf numFmtId="0" fontId="0" fillId="0" borderId="0" xfId="0" applyFont="1" applyBorder="1" applyAlignment="1">
      <alignment horizontal="center" vertical="center"/>
    </xf>
    <xf numFmtId="49" fontId="1" fillId="0" borderId="0" xfId="0" applyNumberFormat="1" applyFont="1" applyBorder="1"/>
    <xf numFmtId="0" fontId="1" fillId="0" borderId="0" xfId="0" applyFont="1" applyBorder="1" applyAlignment="1" applyProtection="1">
      <alignment horizontal="right" vertical="center"/>
      <protection locked="0"/>
    </xf>
    <xf numFmtId="0" fontId="2" fillId="0" borderId="0" xfId="0" applyFont="1" applyBorder="1" applyAlignment="1">
      <alignment horizontal="center" vertical="center"/>
    </xf>
    <xf numFmtId="0" fontId="3" fillId="0" borderId="0" xfId="0" applyFont="1" applyBorder="1" applyAlignment="1" applyProtection="1">
      <alignment horizontal="left" vertical="center"/>
      <protection locked="0"/>
    </xf>
    <xf numFmtId="0" fontId="4" fillId="0" borderId="0" xfId="0" applyFont="1" applyBorder="1" applyAlignment="1">
      <alignment horizontal="left" vertical="center"/>
    </xf>
    <xf numFmtId="0" fontId="4" fillId="0" borderId="0" xfId="0" applyFont="1" applyBorder="1"/>
    <xf numFmtId="0" fontId="1" fillId="0" borderId="0" xfId="0" applyFont="1" applyBorder="1" applyAlignment="1" applyProtection="1">
      <alignment horizontal="right"/>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pplyProtection="1">
      <alignment horizontal="center" vertical="center" wrapText="1"/>
      <protection locked="0"/>
    </xf>
    <xf numFmtId="0" fontId="4" fillId="0" borderId="5" xfId="0" applyFont="1" applyBorder="1" applyAlignment="1">
      <alignment horizontal="center" vertical="center" wrapText="1"/>
    </xf>
    <xf numFmtId="0" fontId="4" fillId="0" borderId="1" xfId="0" applyFont="1" applyBorder="1" applyAlignment="1">
      <alignment horizontal="center" vertical="center"/>
    </xf>
    <xf numFmtId="0" fontId="4" fillId="0" borderId="6" xfId="0" applyFont="1" applyBorder="1" applyAlignment="1" applyProtection="1">
      <alignment horizontal="center" vertical="center" wrapText="1"/>
      <protection locked="0"/>
    </xf>
    <xf numFmtId="0" fontId="4" fillId="0" borderId="6" xfId="0" applyFont="1" applyBorder="1" applyAlignment="1">
      <alignment horizontal="center" vertical="center" wrapText="1"/>
    </xf>
    <xf numFmtId="0" fontId="4" fillId="0" borderId="6" xfId="0" applyFont="1" applyBorder="1" applyAlignment="1">
      <alignment horizontal="center" vertical="center"/>
    </xf>
    <xf numFmtId="0" fontId="1" fillId="0" borderId="7" xfId="0" applyFont="1" applyBorder="1" applyAlignment="1">
      <alignment horizontal="center" vertical="center"/>
    </xf>
    <xf numFmtId="0" fontId="3" fillId="0" borderId="7" xfId="0" applyFont="1" applyFill="1" applyBorder="1" applyAlignment="1" applyProtection="1">
      <alignment horizontal="left" vertical="center"/>
    </xf>
    <xf numFmtId="0" fontId="5" fillId="0" borderId="8" xfId="0" applyFont="1" applyFill="1" applyBorder="1" applyAlignment="1" applyProtection="1">
      <alignment horizontal="left" vertical="center" wrapText="1"/>
      <protection locked="0"/>
    </xf>
    <xf numFmtId="0" fontId="5" fillId="0" borderId="8" xfId="0" applyFont="1" applyFill="1" applyBorder="1" applyAlignment="1" applyProtection="1">
      <alignment horizontal="left" vertical="center"/>
      <protection locked="0"/>
    </xf>
    <xf numFmtId="4" fontId="3" fillId="0" borderId="8" xfId="0" applyNumberFormat="1" applyFont="1" applyFill="1" applyBorder="1" applyAlignment="1" applyProtection="1">
      <alignment horizontal="right" vertical="center" wrapText="1"/>
      <protection locked="0"/>
    </xf>
    <xf numFmtId="0" fontId="5" fillId="0" borderId="9" xfId="0" applyFont="1" applyFill="1" applyBorder="1" applyAlignment="1" applyProtection="1">
      <alignment horizontal="left" vertical="center" wrapText="1"/>
      <protection locked="0"/>
    </xf>
    <xf numFmtId="0" fontId="5" fillId="0" borderId="9" xfId="0" applyFont="1" applyFill="1" applyBorder="1" applyAlignment="1" applyProtection="1">
      <alignment horizontal="left" vertical="center"/>
      <protection locked="0"/>
    </xf>
    <xf numFmtId="4" fontId="3" fillId="0" borderId="9" xfId="0" applyNumberFormat="1" applyFont="1" applyFill="1" applyBorder="1" applyAlignment="1" applyProtection="1">
      <alignment horizontal="right" vertical="center" wrapText="1"/>
      <protection locked="0"/>
    </xf>
    <xf numFmtId="49" fontId="5" fillId="0" borderId="9" xfId="53" applyFont="1" applyBorder="1">
      <alignment horizontal="left" vertical="center" wrapText="1"/>
    </xf>
    <xf numFmtId="0" fontId="5" fillId="0" borderId="9" xfId="0" applyFont="1" applyFill="1" applyBorder="1" applyAlignment="1" applyProtection="1">
      <alignment horizontal="center" vertical="center" wrapText="1"/>
      <protection locked="0"/>
    </xf>
    <xf numFmtId="0" fontId="6" fillId="0" borderId="0" xfId="0" applyFont="1" applyFill="1" applyAlignment="1" applyProtection="1">
      <alignment horizontal="center" vertical="center"/>
    </xf>
    <xf numFmtId="0" fontId="7" fillId="0" borderId="0" xfId="0" applyFont="1" applyFill="1" applyAlignment="1" applyProtection="1">
      <alignment horizontal="center" vertical="center"/>
    </xf>
    <xf numFmtId="0" fontId="4" fillId="0" borderId="5" xfId="0" applyFont="1" applyBorder="1" applyAlignment="1">
      <alignment horizontal="center" vertical="center"/>
    </xf>
    <xf numFmtId="0" fontId="3" fillId="0" borderId="7" xfId="0" applyFont="1" applyBorder="1" applyAlignment="1">
      <alignment horizontal="left" vertical="center" wrapText="1"/>
    </xf>
    <xf numFmtId="0" fontId="3" fillId="0" borderId="7" xfId="0" applyFont="1" applyBorder="1" applyAlignment="1" applyProtection="1">
      <alignment horizontal="left" vertical="center" wrapText="1"/>
      <protection locked="0"/>
    </xf>
    <xf numFmtId="178" fontId="5" fillId="0" borderId="7" xfId="0" applyNumberFormat="1" applyFont="1" applyBorder="1" applyAlignment="1">
      <alignment horizontal="right" vertical="center"/>
    </xf>
    <xf numFmtId="0" fontId="1" fillId="0" borderId="2" xfId="0" applyFont="1" applyBorder="1" applyAlignment="1" applyProtection="1">
      <alignment horizontal="center" vertical="center" wrapText="1"/>
      <protection locked="0"/>
    </xf>
    <xf numFmtId="0" fontId="3" fillId="0" borderId="3" xfId="0" applyFont="1" applyBorder="1" applyAlignment="1">
      <alignment horizontal="left" vertical="center"/>
    </xf>
    <xf numFmtId="0" fontId="3" fillId="0" borderId="4" xfId="0" applyFont="1" applyBorder="1" applyAlignment="1">
      <alignment horizontal="left" vertical="center"/>
    </xf>
    <xf numFmtId="0" fontId="8" fillId="0" borderId="0" xfId="57" applyFont="1" applyFill="1" applyBorder="1" applyAlignment="1" applyProtection="1">
      <alignment vertical="top"/>
    </xf>
    <xf numFmtId="0" fontId="1" fillId="0" borderId="7" xfId="0" applyFont="1" applyBorder="1" applyAlignment="1" applyProtection="1">
      <alignment horizontal="center" vertical="center"/>
      <protection locked="0"/>
    </xf>
    <xf numFmtId="0" fontId="9" fillId="0" borderId="0" xfId="0" applyFont="1" applyBorder="1" applyAlignment="1">
      <alignment horizontal="center" vertical="center"/>
    </xf>
    <xf numFmtId="49" fontId="10" fillId="0" borderId="0" xfId="53" applyNumberFormat="1" applyFont="1" applyBorder="1">
      <alignment horizontal="left" vertical="center" wrapText="1"/>
    </xf>
    <xf numFmtId="49" fontId="10" fillId="0" borderId="0" xfId="53" applyNumberFormat="1" applyFont="1" applyBorder="1" applyAlignment="1">
      <alignment horizontal="right" vertical="center" wrapText="1"/>
    </xf>
    <xf numFmtId="49" fontId="11" fillId="0" borderId="0" xfId="53" applyNumberFormat="1" applyFont="1" applyBorder="1" applyAlignment="1">
      <alignment horizontal="center" vertical="center" wrapText="1"/>
    </xf>
    <xf numFmtId="0" fontId="12" fillId="0" borderId="0" xfId="57" applyFont="1" applyFill="1" applyBorder="1" applyAlignment="1" applyProtection="1">
      <alignment horizontal="left" vertical="center"/>
    </xf>
    <xf numFmtId="0" fontId="13" fillId="0" borderId="0" xfId="57" applyFont="1" applyFill="1" applyBorder="1" applyAlignment="1" applyProtection="1">
      <alignment horizontal="center" vertical="center"/>
    </xf>
    <xf numFmtId="49" fontId="14" fillId="0" borderId="7" xfId="53" applyNumberFormat="1" applyFont="1" applyBorder="1" applyAlignment="1">
      <alignment horizontal="center" vertical="center" wrapText="1"/>
    </xf>
    <xf numFmtId="49" fontId="15" fillId="0" borderId="7" xfId="53" applyNumberFormat="1" applyFont="1" applyBorder="1" applyAlignment="1">
      <alignment horizontal="center" vertical="center" wrapText="1"/>
    </xf>
    <xf numFmtId="49" fontId="14" fillId="0" borderId="7" xfId="53" applyNumberFormat="1" applyFont="1" applyBorder="1">
      <alignment horizontal="left" vertical="center" wrapText="1"/>
    </xf>
    <xf numFmtId="180" fontId="10" fillId="0" borderId="7" xfId="56" applyNumberFormat="1" applyFont="1" applyBorder="1">
      <alignment horizontal="right" vertical="center"/>
    </xf>
    <xf numFmtId="178" fontId="10" fillId="0" borderId="7" xfId="54" applyNumberFormat="1" applyFont="1" applyBorder="1">
      <alignment horizontal="right" vertical="center"/>
    </xf>
    <xf numFmtId="0" fontId="8" fillId="0" borderId="0" xfId="57" applyFont="1" applyFill="1" applyBorder="1" applyAlignment="1" applyProtection="1">
      <alignment vertical="center"/>
    </xf>
    <xf numFmtId="0" fontId="16" fillId="0" borderId="0" xfId="0" applyFont="1" applyBorder="1" applyAlignment="1">
      <alignment horizontal="center" vertical="center"/>
    </xf>
    <xf numFmtId="0" fontId="7" fillId="0" borderId="0" xfId="0" applyFont="1" applyBorder="1" applyAlignment="1">
      <alignment horizontal="center" vertical="center"/>
    </xf>
    <xf numFmtId="0" fontId="7" fillId="0" borderId="0" xfId="0" applyFont="1" applyBorder="1" applyAlignment="1" applyProtection="1">
      <alignment horizontal="center" vertical="center"/>
      <protection locked="0"/>
    </xf>
    <xf numFmtId="0" fontId="4" fillId="0" borderId="7" xfId="0" applyFont="1" applyBorder="1" applyAlignment="1">
      <alignment horizontal="center" vertical="center" wrapText="1"/>
    </xf>
    <xf numFmtId="0" fontId="4" fillId="0" borderId="7" xfId="0" applyFont="1" applyBorder="1" applyAlignment="1" applyProtection="1">
      <alignment horizontal="center" vertical="center"/>
      <protection locked="0"/>
    </xf>
    <xf numFmtId="0" fontId="17" fillId="0" borderId="7" xfId="0" applyFont="1" applyBorder="1" applyAlignment="1">
      <alignment horizontal="left" vertical="center" wrapText="1"/>
    </xf>
    <xf numFmtId="0" fontId="17" fillId="0" borderId="7" xfId="0" applyFont="1" applyBorder="1" applyAlignment="1">
      <alignment vertical="center" wrapText="1"/>
    </xf>
    <xf numFmtId="0" fontId="17" fillId="0" borderId="7" xfId="0" applyFont="1" applyBorder="1" applyAlignment="1">
      <alignment horizontal="center" vertical="center" wrapText="1"/>
    </xf>
    <xf numFmtId="0" fontId="17" fillId="0" borderId="7" xfId="0" applyFont="1" applyBorder="1" applyAlignment="1" applyProtection="1">
      <alignment horizontal="center" vertical="center"/>
      <protection locked="0"/>
    </xf>
    <xf numFmtId="0" fontId="17" fillId="0" borderId="7" xfId="0" applyFont="1" applyBorder="1" applyAlignment="1" applyProtection="1">
      <alignment horizontal="left" vertical="center" wrapText="1"/>
      <protection locked="0"/>
    </xf>
    <xf numFmtId="0" fontId="3" fillId="0" borderId="0" xfId="0" applyFont="1" applyFill="1" applyBorder="1" applyAlignment="1" applyProtection="1">
      <alignment horizontal="left" vertical="center"/>
    </xf>
    <xf numFmtId="0" fontId="3" fillId="0" borderId="0" xfId="0" applyFont="1" applyBorder="1" applyAlignment="1" applyProtection="1">
      <alignment horizontal="right" vertical="center"/>
      <protection locked="0"/>
    </xf>
    <xf numFmtId="0" fontId="1" fillId="0" borderId="0" xfId="0" applyFont="1" applyBorder="1" applyAlignment="1">
      <alignment horizontal="right" vertical="center"/>
    </xf>
    <xf numFmtId="0" fontId="16" fillId="0" borderId="0" xfId="0" applyFont="1" applyAlignment="1">
      <alignment horizontal="center" vertical="center" wrapText="1"/>
    </xf>
    <xf numFmtId="0" fontId="3" fillId="0" borderId="0" xfId="0" applyFont="1" applyBorder="1" applyAlignment="1">
      <alignment vertical="center" wrapText="1"/>
    </xf>
    <xf numFmtId="0" fontId="3" fillId="0" borderId="0" xfId="0" applyFont="1" applyBorder="1" applyAlignment="1" applyProtection="1">
      <alignment horizontal="right"/>
      <protection locked="0"/>
    </xf>
    <xf numFmtId="0" fontId="4" fillId="0" borderId="9" xfId="0" applyFont="1" applyBorder="1" applyAlignment="1">
      <alignment horizontal="center" vertical="center"/>
    </xf>
    <xf numFmtId="0" fontId="4" fillId="0" borderId="10" xfId="0" applyFont="1" applyBorder="1" applyAlignment="1">
      <alignment horizontal="center" vertical="center" wrapText="1"/>
    </xf>
    <xf numFmtId="0" fontId="4" fillId="0" borderId="7" xfId="0" applyFont="1" applyBorder="1" applyAlignment="1">
      <alignment horizontal="center" vertical="center"/>
    </xf>
    <xf numFmtId="178" fontId="5" fillId="0" borderId="7" xfId="54" applyNumberFormat="1" applyFont="1" applyBorder="1">
      <alignment horizontal="right" vertical="center"/>
    </xf>
    <xf numFmtId="178" fontId="5" fillId="0" borderId="2" xfId="54" applyNumberFormat="1" applyFont="1" applyBorder="1">
      <alignment horizontal="right" vertical="center"/>
    </xf>
    <xf numFmtId="178" fontId="5" fillId="0" borderId="9" xfId="54" applyNumberFormat="1" applyFont="1" applyBorder="1">
      <alignment horizontal="right" vertical="center"/>
    </xf>
    <xf numFmtId="0" fontId="1" fillId="0" borderId="0" xfId="0" applyFont="1" applyBorder="1" applyAlignment="1">
      <alignment wrapText="1"/>
    </xf>
    <xf numFmtId="0" fontId="3" fillId="0" borderId="0" xfId="0" applyFont="1" applyBorder="1" applyAlignment="1" applyProtection="1">
      <alignment vertical="top" wrapText="1"/>
      <protection locked="0"/>
    </xf>
    <xf numFmtId="0" fontId="1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0" xfId="0" applyFont="1" applyBorder="1" applyAlignment="1" applyProtection="1">
      <alignment horizontal="center" vertical="center" wrapText="1"/>
      <protection locked="0"/>
    </xf>
    <xf numFmtId="0" fontId="3" fillId="0" borderId="0" xfId="0" applyFont="1" applyBorder="1" applyAlignment="1">
      <alignment horizontal="left" vertical="center" wrapText="1"/>
    </xf>
    <xf numFmtId="0" fontId="4" fillId="0" borderId="0" xfId="0" applyFont="1" applyBorder="1" applyAlignment="1">
      <alignment wrapText="1"/>
    </xf>
    <xf numFmtId="0" fontId="4" fillId="0" borderId="1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3" xfId="0" applyFont="1" applyBorder="1" applyAlignment="1" applyProtection="1">
      <alignment horizontal="center" vertical="center" wrapText="1"/>
      <protection locked="0"/>
    </xf>
    <xf numFmtId="0" fontId="4" fillId="0" borderId="12" xfId="0" applyFont="1" applyBorder="1" applyAlignment="1">
      <alignment horizontal="center" vertical="center" wrapText="1"/>
    </xf>
    <xf numFmtId="0" fontId="4" fillId="0" borderId="12" xfId="0" applyFont="1" applyBorder="1" applyAlignment="1" applyProtection="1">
      <alignment horizontal="center" vertical="center" wrapText="1"/>
      <protection locked="0"/>
    </xf>
    <xf numFmtId="0" fontId="4" fillId="0" borderId="13" xfId="0" applyFont="1" applyBorder="1" applyAlignment="1">
      <alignment horizontal="center" vertical="center" wrapText="1"/>
    </xf>
    <xf numFmtId="0" fontId="4" fillId="0" borderId="13" xfId="0" applyFont="1" applyBorder="1" applyAlignment="1" applyProtection="1">
      <alignment horizontal="center" vertical="center" wrapText="1"/>
      <protection locked="0"/>
    </xf>
    <xf numFmtId="0" fontId="3" fillId="0" borderId="6" xfId="0" applyFont="1" applyBorder="1" applyAlignment="1">
      <alignment horizontal="left" vertical="center" wrapText="1"/>
    </xf>
    <xf numFmtId="0" fontId="3" fillId="0" borderId="13" xfId="0" applyFont="1" applyBorder="1" applyAlignment="1">
      <alignment horizontal="left" vertical="center" wrapText="1"/>
    </xf>
    <xf numFmtId="4" fontId="3" fillId="0" borderId="13" xfId="0" applyNumberFormat="1" applyFont="1" applyBorder="1" applyAlignment="1" applyProtection="1">
      <alignment horizontal="right" vertical="center"/>
      <protection locked="0"/>
    </xf>
    <xf numFmtId="0" fontId="3" fillId="0" borderId="14"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left" vertical="center"/>
    </xf>
    <xf numFmtId="0" fontId="3" fillId="0" borderId="0" xfId="0" applyFont="1" applyBorder="1" applyAlignment="1" applyProtection="1">
      <alignment horizontal="right" vertical="center" wrapText="1"/>
      <protection locked="0"/>
    </xf>
    <xf numFmtId="0" fontId="3" fillId="0" borderId="0" xfId="0" applyFont="1" applyBorder="1" applyAlignment="1">
      <alignment horizontal="right" vertical="center" wrapText="1"/>
    </xf>
    <xf numFmtId="0" fontId="3" fillId="0" borderId="0" xfId="0" applyFont="1" applyBorder="1" applyAlignment="1" applyProtection="1">
      <alignment horizontal="right" wrapText="1"/>
      <protection locked="0"/>
    </xf>
    <xf numFmtId="0" fontId="3" fillId="0" borderId="0" xfId="0" applyFont="1" applyBorder="1" applyAlignment="1">
      <alignment horizontal="right" wrapText="1"/>
    </xf>
    <xf numFmtId="0" fontId="4" fillId="0" borderId="3" xfId="0" applyFont="1" applyBorder="1" applyAlignment="1" applyProtection="1">
      <alignment horizontal="center" vertical="center"/>
      <protection locked="0"/>
    </xf>
    <xf numFmtId="0" fontId="4" fillId="0" borderId="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5" xfId="0" applyFont="1" applyBorder="1" applyAlignment="1" applyProtection="1">
      <alignment horizontal="center" vertical="center"/>
      <protection locked="0"/>
    </xf>
    <xf numFmtId="0" fontId="4" fillId="0" borderId="15" xfId="0"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4" fontId="3" fillId="0" borderId="7" xfId="0" applyNumberFormat="1" applyFont="1" applyBorder="1" applyAlignment="1" applyProtection="1">
      <alignment horizontal="right" vertical="center"/>
      <protection locked="0"/>
    </xf>
    <xf numFmtId="0" fontId="3" fillId="0" borderId="0" xfId="0" applyFont="1" applyBorder="1" applyAlignment="1">
      <alignment horizontal="left" vertical="center"/>
    </xf>
    <xf numFmtId="0" fontId="4" fillId="0" borderId="13" xfId="0" applyFont="1" applyBorder="1" applyAlignment="1">
      <alignment horizontal="center" vertical="center"/>
    </xf>
    <xf numFmtId="0" fontId="4" fillId="0" borderId="13" xfId="0" applyFont="1" applyBorder="1" applyAlignment="1" applyProtection="1">
      <alignment horizontal="center" vertical="center"/>
      <protection locked="0"/>
    </xf>
    <xf numFmtId="0" fontId="3" fillId="0" borderId="8" xfId="0" applyFont="1" applyFill="1" applyBorder="1" applyAlignment="1" applyProtection="1">
      <alignment horizontal="left" vertical="center" wrapText="1"/>
    </xf>
    <xf numFmtId="0" fontId="3" fillId="0" borderId="8" xfId="0" applyFont="1" applyFill="1" applyBorder="1" applyAlignment="1" applyProtection="1">
      <alignment horizontal="right" vertical="center"/>
    </xf>
    <xf numFmtId="4" fontId="3" fillId="0" borderId="8" xfId="0" applyNumberFormat="1" applyFont="1" applyFill="1" applyBorder="1" applyAlignment="1" applyProtection="1">
      <alignment horizontal="right" vertical="center"/>
      <protection locked="0"/>
    </xf>
    <xf numFmtId="0" fontId="3" fillId="0" borderId="9" xfId="0" applyFont="1" applyFill="1" applyBorder="1" applyAlignment="1" applyProtection="1">
      <alignment horizontal="left" vertical="center" wrapText="1"/>
    </xf>
    <xf numFmtId="0" fontId="3" fillId="0" borderId="9" xfId="0" applyFont="1" applyFill="1" applyBorder="1" applyAlignment="1" applyProtection="1">
      <alignment horizontal="right" vertical="center"/>
    </xf>
    <xf numFmtId="4" fontId="3" fillId="0" borderId="9" xfId="0" applyNumberFormat="1" applyFont="1" applyFill="1" applyBorder="1" applyAlignment="1" applyProtection="1">
      <alignment horizontal="right" vertical="center"/>
      <protection locked="0"/>
    </xf>
    <xf numFmtId="0" fontId="3" fillId="0" borderId="9" xfId="0" applyFont="1" applyFill="1" applyBorder="1" applyAlignment="1" applyProtection="1">
      <alignment horizontal="center" vertical="center"/>
    </xf>
    <xf numFmtId="0" fontId="3" fillId="0" borderId="9" xfId="0" applyFont="1" applyFill="1" applyBorder="1" applyAlignment="1" applyProtection="1">
      <alignment horizontal="left" vertical="center"/>
    </xf>
    <xf numFmtId="0" fontId="3" fillId="0" borderId="0" xfId="0" applyFont="1" applyBorder="1" applyAlignment="1">
      <alignment horizontal="right" vertical="center"/>
    </xf>
    <xf numFmtId="0" fontId="3" fillId="0" borderId="0" xfId="0" applyFont="1" applyBorder="1" applyAlignment="1">
      <alignment horizontal="right"/>
    </xf>
    <xf numFmtId="0" fontId="4" fillId="0" borderId="0" xfId="0" applyFont="1" applyBorder="1" applyAlignment="1">
      <alignment horizontal="left" vertical="center" wrapText="1"/>
    </xf>
    <xf numFmtId="0" fontId="1" fillId="0" borderId="0" xfId="0" applyFont="1" applyBorder="1" applyAlignment="1">
      <alignment horizontal="right"/>
    </xf>
    <xf numFmtId="0" fontId="1" fillId="0" borderId="7" xfId="0" applyFont="1" applyBorder="1" applyAlignment="1" applyProtection="1">
      <alignment horizontal="center" vertical="center" wrapText="1"/>
      <protection locked="0"/>
    </xf>
    <xf numFmtId="0" fontId="1" fillId="0" borderId="7" xfId="0" applyFont="1" applyBorder="1" applyAlignment="1">
      <alignment horizontal="center" vertical="center" wrapText="1"/>
    </xf>
    <xf numFmtId="0" fontId="3" fillId="0" borderId="8" xfId="0" applyFont="1" applyFill="1" applyBorder="1" applyAlignment="1" applyProtection="1">
      <alignment horizontal="left" vertical="center" wrapText="1"/>
      <protection locked="0"/>
    </xf>
    <xf numFmtId="0" fontId="18" fillId="0" borderId="9" xfId="0" applyFont="1" applyFill="1" applyBorder="1" applyAlignment="1" applyProtection="1">
      <alignment horizontal="left" vertical="center" wrapText="1"/>
    </xf>
    <xf numFmtId="0" fontId="18" fillId="0" borderId="9" xfId="0" applyFont="1" applyFill="1" applyBorder="1" applyAlignment="1" applyProtection="1">
      <alignment vertical="center" wrapText="1"/>
    </xf>
    <xf numFmtId="0" fontId="5" fillId="0" borderId="9" xfId="0" applyFont="1" applyFill="1" applyBorder="1" applyAlignment="1" applyProtection="1">
      <alignment vertical="top" wrapText="1"/>
      <protection locked="0"/>
    </xf>
    <xf numFmtId="49" fontId="5" fillId="0" borderId="9" xfId="53" applyFont="1" applyBorder="1" applyAlignment="1">
      <alignment horizontal="left" vertical="center" wrapText="1"/>
    </xf>
    <xf numFmtId="0" fontId="5" fillId="0" borderId="0" xfId="0" applyFont="1" applyBorder="1" applyAlignment="1">
      <alignment horizontal="left" vertical="center"/>
    </xf>
    <xf numFmtId="0" fontId="5" fillId="0" borderId="8" xfId="0" applyFont="1" applyFill="1" applyBorder="1" applyAlignment="1" applyProtection="1">
      <alignment horizontal="center" vertical="center" wrapText="1"/>
      <protection locked="0"/>
    </xf>
    <xf numFmtId="0" fontId="5" fillId="0" borderId="8"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xf numFmtId="0" fontId="19" fillId="0" borderId="7" xfId="0" applyFont="1" applyBorder="1" applyAlignment="1">
      <alignment horizontal="center" vertical="center"/>
    </xf>
    <xf numFmtId="0" fontId="19" fillId="0" borderId="1" xfId="0" applyFont="1" applyBorder="1" applyAlignment="1">
      <alignment horizontal="center" vertical="center" wrapText="1"/>
    </xf>
    <xf numFmtId="178" fontId="5" fillId="0" borderId="8" xfId="54" applyFont="1" applyBorder="1">
      <alignment horizontal="right" vertical="center"/>
    </xf>
    <xf numFmtId="178" fontId="5" fillId="0" borderId="9" xfId="54" applyFont="1" applyBorder="1">
      <alignment horizontal="right" vertical="center"/>
    </xf>
    <xf numFmtId="0" fontId="1" fillId="0" borderId="0" xfId="0" applyFont="1" applyBorder="1" applyAlignment="1">
      <alignment vertical="top"/>
    </xf>
    <xf numFmtId="0" fontId="18" fillId="0" borderId="9" xfId="0" applyFont="1" applyFill="1" applyBorder="1" applyAlignment="1" applyProtection="1">
      <alignment horizontal="center" vertical="center" wrapText="1"/>
      <protection locked="0"/>
    </xf>
    <xf numFmtId="0" fontId="5" fillId="0" borderId="9" xfId="0" applyFont="1" applyFill="1" applyBorder="1" applyAlignment="1" applyProtection="1">
      <alignment horizontal="left" vertical="center"/>
    </xf>
    <xf numFmtId="4" fontId="3" fillId="0" borderId="9" xfId="0" applyNumberFormat="1" applyFont="1" applyFill="1" applyBorder="1" applyAlignment="1" applyProtection="1">
      <alignment horizontal="right" vertical="center" wrapText="1"/>
    </xf>
    <xf numFmtId="4" fontId="3" fillId="0" borderId="9" xfId="0" applyNumberFormat="1" applyFont="1" applyFill="1" applyBorder="1" applyAlignment="1" applyProtection="1">
      <alignment horizontal="right" vertical="center"/>
    </xf>
    <xf numFmtId="0" fontId="20" fillId="0" borderId="7" xfId="0" applyFont="1" applyBorder="1" applyAlignment="1">
      <alignment horizontal="center"/>
    </xf>
    <xf numFmtId="0" fontId="5" fillId="0" borderId="8" xfId="0" applyFont="1" applyFill="1" applyBorder="1" applyAlignment="1" applyProtection="1">
      <alignment horizontal="left" vertical="center"/>
    </xf>
    <xf numFmtId="0" fontId="18" fillId="0" borderId="16" xfId="0" applyFont="1" applyFill="1" applyBorder="1" applyAlignment="1" applyProtection="1">
      <alignment horizontal="center" vertical="center" wrapText="1"/>
      <protection locked="0"/>
    </xf>
    <xf numFmtId="0" fontId="5" fillId="0" borderId="16" xfId="0" applyFont="1" applyFill="1" applyBorder="1" applyAlignment="1" applyProtection="1">
      <alignment horizontal="left" vertical="center"/>
      <protection locked="0"/>
    </xf>
    <xf numFmtId="4" fontId="3" fillId="0" borderId="16" xfId="0" applyNumberFormat="1" applyFont="1" applyFill="1" applyBorder="1" applyAlignment="1" applyProtection="1">
      <alignment horizontal="right" vertical="center"/>
      <protection locked="0"/>
    </xf>
    <xf numFmtId="0" fontId="19" fillId="0" borderId="7" xfId="0" applyFont="1" applyBorder="1" applyAlignment="1">
      <alignment horizontal="center" vertical="center" wrapText="1"/>
    </xf>
    <xf numFmtId="0" fontId="3" fillId="0" borderId="8" xfId="0" applyFont="1" applyFill="1" applyBorder="1" applyAlignment="1" applyProtection="1">
      <alignment horizontal="right" vertical="center"/>
      <protection locked="0"/>
    </xf>
    <xf numFmtId="4" fontId="3" fillId="0" borderId="17" xfId="0" applyNumberFormat="1" applyFont="1" applyFill="1" applyBorder="1" applyAlignment="1" applyProtection="1">
      <alignment horizontal="right" vertical="center"/>
      <protection locked="0"/>
    </xf>
    <xf numFmtId="0" fontId="3" fillId="0" borderId="9" xfId="0" applyFont="1" applyFill="1" applyBorder="1" applyAlignment="1" applyProtection="1">
      <alignment horizontal="right" vertical="center"/>
      <protection locked="0"/>
    </xf>
    <xf numFmtId="4" fontId="3" fillId="0" borderId="18" xfId="0" applyNumberFormat="1" applyFont="1" applyFill="1" applyBorder="1" applyAlignment="1" applyProtection="1">
      <alignment horizontal="right" vertical="center"/>
      <protection locked="0"/>
    </xf>
    <xf numFmtId="0" fontId="3" fillId="0" borderId="16" xfId="0" applyFont="1" applyFill="1" applyBorder="1" applyAlignment="1" applyProtection="1">
      <alignment horizontal="right" vertical="center"/>
      <protection locked="0"/>
    </xf>
    <xf numFmtId="4" fontId="3" fillId="0" borderId="19" xfId="0" applyNumberFormat="1" applyFont="1" applyFill="1" applyBorder="1" applyAlignment="1" applyProtection="1">
      <alignment horizontal="right" vertical="center"/>
      <protection locked="0"/>
    </xf>
    <xf numFmtId="0" fontId="1" fillId="0" borderId="0" xfId="0" applyFont="1" applyBorder="1" applyAlignment="1">
      <alignment horizontal="center" wrapText="1"/>
    </xf>
    <xf numFmtId="0" fontId="1" fillId="0" borderId="0" xfId="0" applyFont="1" applyBorder="1" applyAlignment="1">
      <alignment horizontal="right" wrapText="1"/>
    </xf>
    <xf numFmtId="0" fontId="21" fillId="0" borderId="0"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2" xfId="0" applyFont="1" applyBorder="1" applyAlignment="1">
      <alignment horizontal="center" vertical="center" wrapText="1"/>
    </xf>
    <xf numFmtId="4" fontId="5" fillId="0" borderId="8" xfId="0" applyNumberFormat="1" applyFont="1" applyFill="1" applyBorder="1" applyAlignment="1" applyProtection="1">
      <alignment horizontal="right" vertical="center"/>
    </xf>
    <xf numFmtId="49" fontId="4" fillId="0" borderId="2"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0" fontId="4" fillId="0" borderId="11" xfId="0" applyFont="1" applyBorder="1" applyAlignment="1">
      <alignment horizontal="center" vertical="center"/>
    </xf>
    <xf numFmtId="49" fontId="4" fillId="0" borderId="6" xfId="0" applyNumberFormat="1" applyFont="1" applyBorder="1" applyAlignment="1">
      <alignment horizontal="center" vertical="center"/>
    </xf>
    <xf numFmtId="49" fontId="4" fillId="0" borderId="13" xfId="0" applyNumberFormat="1" applyFont="1" applyBorder="1" applyAlignment="1">
      <alignment horizontal="center" vertical="center"/>
    </xf>
    <xf numFmtId="49" fontId="4" fillId="0" borderId="7" xfId="0" applyNumberFormat="1" applyFont="1" applyBorder="1" applyAlignment="1">
      <alignment horizontal="center" vertical="center"/>
    </xf>
    <xf numFmtId="4" fontId="5" fillId="0" borderId="8" xfId="0" applyNumberFormat="1" applyFont="1" applyFill="1" applyBorder="1" applyAlignment="1" applyProtection="1">
      <alignment horizontal="right" vertical="center" wrapText="1"/>
    </xf>
    <xf numFmtId="0" fontId="3" fillId="0" borderId="9" xfId="0" applyFont="1" applyFill="1" applyBorder="1" applyAlignment="1" applyProtection="1">
      <alignment horizontal="left" vertical="center" wrapText="1" indent="1"/>
    </xf>
    <xf numFmtId="4" fontId="5" fillId="0" borderId="9" xfId="0" applyNumberFormat="1" applyFont="1" applyFill="1" applyBorder="1" applyAlignment="1" applyProtection="1">
      <alignment horizontal="right" vertical="center" wrapText="1"/>
    </xf>
    <xf numFmtId="0" fontId="3" fillId="0" borderId="9" xfId="0" applyFont="1" applyFill="1" applyBorder="1" applyAlignment="1" applyProtection="1">
      <alignment horizontal="left" vertical="center" wrapText="1" indent="2"/>
    </xf>
    <xf numFmtId="0" fontId="18" fillId="0" borderId="9" xfId="0" applyFont="1" applyFill="1" applyBorder="1" applyAlignment="1" applyProtection="1">
      <alignment horizontal="center" vertical="center"/>
    </xf>
    <xf numFmtId="4" fontId="5" fillId="0" borderId="9" xfId="0" applyNumberFormat="1" applyFont="1" applyFill="1" applyBorder="1" applyAlignment="1" applyProtection="1">
      <alignment horizontal="right" vertical="center" wrapText="1"/>
      <protection locked="0"/>
    </xf>
    <xf numFmtId="0" fontId="23" fillId="0" borderId="0" xfId="0" applyFont="1" applyBorder="1" applyAlignment="1">
      <alignment horizontal="center" vertical="center"/>
    </xf>
    <xf numFmtId="0" fontId="24" fillId="0" borderId="0" xfId="0" applyFont="1" applyBorder="1" applyAlignment="1">
      <alignment horizontal="center" vertical="center"/>
    </xf>
    <xf numFmtId="0" fontId="4" fillId="0" borderId="1" xfId="0" applyFont="1" applyBorder="1" applyAlignment="1" applyProtection="1">
      <alignment horizontal="center" vertical="center"/>
      <protection locked="0"/>
    </xf>
    <xf numFmtId="0" fontId="25" fillId="0" borderId="8" xfId="0" applyFont="1" applyBorder="1" applyAlignment="1">
      <alignment vertical="center"/>
    </xf>
    <xf numFmtId="4" fontId="3" fillId="0" borderId="8" xfId="0" applyNumberFormat="1" applyFont="1" applyFill="1" applyBorder="1" applyAlignment="1" applyProtection="1">
      <alignment vertical="center"/>
    </xf>
    <xf numFmtId="0" fontId="25" fillId="0" borderId="8" xfId="0" applyFont="1" applyFill="1" applyBorder="1" applyAlignment="1" applyProtection="1">
      <alignment horizontal="left" vertical="center"/>
      <protection locked="0"/>
    </xf>
    <xf numFmtId="0" fontId="5" fillId="0" borderId="9" xfId="0" applyFont="1" applyBorder="1" applyAlignment="1">
      <alignment vertical="center"/>
    </xf>
    <xf numFmtId="4" fontId="3" fillId="0" borderId="9" xfId="0" applyNumberFormat="1" applyFont="1" applyFill="1" applyBorder="1" applyAlignment="1" applyProtection="1">
      <alignment vertical="center"/>
    </xf>
    <xf numFmtId="0" fontId="3" fillId="0" borderId="9" xfId="0" applyFont="1" applyFill="1" applyBorder="1" applyAlignment="1" applyProtection="1">
      <alignment horizontal="left" vertical="center"/>
      <protection locked="0"/>
    </xf>
    <xf numFmtId="4" fontId="3" fillId="0" borderId="9" xfId="0" applyNumberFormat="1" applyFont="1" applyFill="1" applyBorder="1" applyAlignment="1" applyProtection="1">
      <alignment vertical="center"/>
      <protection locked="0"/>
    </xf>
    <xf numFmtId="0" fontId="3" fillId="0" borderId="9" xfId="0" applyFont="1" applyBorder="1" applyAlignment="1">
      <alignment vertical="center"/>
    </xf>
    <xf numFmtId="0" fontId="5" fillId="0" borderId="9" xfId="0" applyFont="1" applyBorder="1" applyAlignment="1">
      <alignment horizontal="left" vertical="center"/>
    </xf>
    <xf numFmtId="0" fontId="25" fillId="0" borderId="9" xfId="0" applyFont="1" applyBorder="1" applyAlignment="1" applyProtection="1">
      <alignment horizontal="center" vertical="center"/>
      <protection locked="0"/>
    </xf>
    <xf numFmtId="0" fontId="3" fillId="0" borderId="9" xfId="0" applyFont="1" applyFill="1" applyBorder="1" applyAlignment="1" applyProtection="1">
      <alignment vertical="center"/>
      <protection locked="0"/>
    </xf>
    <xf numFmtId="0" fontId="3" fillId="0" borderId="9" xfId="0" applyFont="1" applyFill="1" applyBorder="1" applyAlignment="1" applyProtection="1">
      <alignment vertical="center"/>
    </xf>
    <xf numFmtId="0" fontId="25" fillId="0" borderId="9" xfId="0" applyFont="1" applyFill="1" applyBorder="1" applyAlignment="1" applyProtection="1">
      <alignment vertical="center"/>
    </xf>
    <xf numFmtId="0" fontId="18" fillId="0" borderId="9" xfId="0" applyFont="1" applyFill="1" applyBorder="1" applyAlignment="1" applyProtection="1">
      <alignment vertical="center"/>
    </xf>
    <xf numFmtId="4" fontId="25" fillId="0" borderId="9" xfId="0" applyNumberFormat="1" applyFont="1" applyFill="1" applyBorder="1" applyAlignment="1" applyProtection="1">
      <alignment vertical="center"/>
    </xf>
    <xf numFmtId="0" fontId="25" fillId="0" borderId="9" xfId="0" applyFont="1" applyFill="1" applyBorder="1" applyAlignment="1" applyProtection="1">
      <alignment horizontal="center" vertical="center"/>
    </xf>
    <xf numFmtId="0" fontId="3" fillId="0" borderId="0" xfId="0" applyFont="1" applyBorder="1" applyAlignment="1" applyProtection="1">
      <alignment horizontal="left" vertical="center" wrapText="1"/>
      <protection locked="0"/>
    </xf>
    <xf numFmtId="0" fontId="1" fillId="0" borderId="1" xfId="0" applyFont="1" applyBorder="1" applyAlignment="1">
      <alignment horizontal="center" vertical="center" wrapText="1"/>
    </xf>
    <xf numFmtId="0" fontId="3" fillId="0" borderId="8" xfId="0" applyFont="1" applyFill="1" applyBorder="1" applyAlignment="1" applyProtection="1">
      <alignment vertical="center"/>
    </xf>
    <xf numFmtId="4" fontId="3" fillId="0" borderId="8" xfId="0" applyNumberFormat="1" applyFont="1" applyFill="1" applyBorder="1" applyAlignment="1" applyProtection="1">
      <alignment horizontal="right" vertical="center"/>
    </xf>
    <xf numFmtId="0" fontId="18" fillId="0" borderId="9" xfId="0" applyFont="1" applyFill="1" applyBorder="1" applyAlignment="1" applyProtection="1">
      <alignment horizontal="center" vertical="center" wrapText="1"/>
    </xf>
    <xf numFmtId="0" fontId="16" fillId="0" borderId="0" xfId="0" applyFont="1" applyBorder="1" applyAlignment="1" applyProtection="1">
      <alignment horizontal="center" vertical="center"/>
      <protection locked="0"/>
    </xf>
    <xf numFmtId="0" fontId="1" fillId="0" borderId="1"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6" xfId="0" applyFont="1" applyBorder="1" applyAlignment="1">
      <alignment horizontal="center" vertical="center"/>
    </xf>
    <xf numFmtId="0" fontId="1" fillId="0" borderId="13" xfId="0" applyFont="1" applyBorder="1" applyAlignment="1">
      <alignment horizontal="center" vertical="center"/>
    </xf>
    <xf numFmtId="0" fontId="1" fillId="0" borderId="2" xfId="0" applyFont="1" applyBorder="1" applyAlignment="1">
      <alignment horizontal="center" vertical="center"/>
    </xf>
    <xf numFmtId="0" fontId="3" fillId="0" borderId="8" xfId="0" applyFont="1" applyFill="1" applyBorder="1" applyAlignment="1" applyProtection="1">
      <alignment vertical="center" wrapText="1"/>
    </xf>
    <xf numFmtId="4" fontId="3" fillId="0" borderId="8" xfId="0" applyNumberFormat="1" applyFont="1" applyFill="1" applyBorder="1" applyAlignment="1" applyProtection="1">
      <alignment vertical="center"/>
      <protection locked="0"/>
    </xf>
    <xf numFmtId="0" fontId="1" fillId="0" borderId="0" xfId="0" applyFont="1" applyBorder="1" applyProtection="1">
      <protection locked="0"/>
    </xf>
    <xf numFmtId="0" fontId="4" fillId="0" borderId="0" xfId="0" applyFont="1" applyBorder="1" applyProtection="1">
      <protection locked="0"/>
    </xf>
    <xf numFmtId="0" fontId="1" fillId="0" borderId="3" xfId="0" applyFont="1" applyBorder="1" applyAlignment="1" applyProtection="1">
      <alignment horizontal="center" vertical="center"/>
      <protection locked="0"/>
    </xf>
    <xf numFmtId="0" fontId="1" fillId="0" borderId="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5" xfId="0" applyFont="1" applyBorder="1" applyAlignment="1" applyProtection="1">
      <alignment horizontal="center" vertical="center"/>
      <protection locked="0"/>
    </xf>
    <xf numFmtId="0" fontId="1" fillId="0" borderId="13" xfId="0" applyFont="1" applyBorder="1" applyAlignment="1">
      <alignment horizontal="center" vertical="center" wrapText="1"/>
    </xf>
    <xf numFmtId="0" fontId="18" fillId="0" borderId="1" xfId="0" applyFont="1" applyBorder="1" applyAlignment="1">
      <alignment horizontal="center" vertical="center" wrapText="1"/>
    </xf>
    <xf numFmtId="0" fontId="1" fillId="0" borderId="13"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7" fillId="0" borderId="0" xfId="0" applyFont="1" applyBorder="1" applyAlignment="1">
      <alignment horizontal="center" vertical="top"/>
    </xf>
    <xf numFmtId="0" fontId="3" fillId="0" borderId="8" xfId="0" applyFont="1" applyFill="1" applyBorder="1" applyAlignment="1" applyProtection="1">
      <alignment horizontal="left" vertical="center"/>
    </xf>
    <xf numFmtId="0" fontId="18" fillId="0" borderId="9" xfId="0" applyFont="1" applyFill="1" applyBorder="1" applyAlignment="1" applyProtection="1"/>
    <xf numFmtId="0" fontId="25" fillId="0" borderId="9" xfId="0" applyFont="1" applyFill="1" applyBorder="1" applyAlignment="1" applyProtection="1">
      <alignment horizontal="right" vertical="center"/>
    </xf>
    <xf numFmtId="4" fontId="25" fillId="0" borderId="9" xfId="0" applyNumberFormat="1" applyFont="1" applyFill="1" applyBorder="1" applyAlignment="1" applyProtection="1">
      <alignment horizontal="right" vertical="center"/>
    </xf>
    <xf numFmtId="0" fontId="25" fillId="0" borderId="9" xfId="0" applyFont="1" applyFill="1" applyBorder="1" applyAlignment="1" applyProtection="1">
      <alignment horizontal="center" vertical="center"/>
      <protection locked="0"/>
    </xf>
    <xf numFmtId="4" fontId="25" fillId="0" borderId="9" xfId="0" applyNumberFormat="1" applyFont="1" applyFill="1" applyBorder="1" applyAlignment="1" applyProtection="1">
      <alignment horizontal="right" vertical="center"/>
      <protection locked="0"/>
    </xf>
  </cellXfs>
  <cellStyles count="58">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DateTimeStyle" xfId="49"/>
    <cellStyle name="DateStyle" xfId="50"/>
    <cellStyle name="PercentStyle" xfId="51"/>
    <cellStyle name="NumberStyle" xfId="52"/>
    <cellStyle name="TextStyle" xfId="53"/>
    <cellStyle name="MoneyStyle" xfId="54"/>
    <cellStyle name="TimeStyle" xfId="55"/>
    <cellStyle name="IntegralNumberStyle" xfId="56"/>
    <cellStyle name="Normal" xfId="57"/>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0" Type="http://schemas.openxmlformats.org/officeDocument/2006/relationships/styles" Target="styles.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theme" Target="theme/theme1.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主题​​">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Right="0"/>
    <pageSetUpPr fitToPage="1"/>
  </sheetPr>
  <dimension ref="A1:D38"/>
  <sheetViews>
    <sheetView showZeros="0" workbookViewId="0">
      <pane ySplit="1" topLeftCell="A2" activePane="bottomLeft" state="frozen"/>
      <selection/>
      <selection pane="bottomLeft" activeCell="B35" sqref="B35"/>
    </sheetView>
  </sheetViews>
  <sheetFormatPr defaultColWidth="8" defaultRowHeight="14.25" customHeight="1" outlineLevelCol="3"/>
  <cols>
    <col min="1" max="1" width="39.575" customWidth="1"/>
    <col min="2" max="2" width="46.3166666666667" customWidth="1"/>
    <col min="3" max="3" width="40.425" customWidth="1"/>
    <col min="4" max="4" width="50.175" customWidth="1"/>
  </cols>
  <sheetData>
    <row r="1" customHeight="1" spans="1:4">
      <c r="A1" s="1"/>
      <c r="B1" s="1"/>
      <c r="C1" s="1"/>
      <c r="D1" s="1"/>
    </row>
    <row r="2" ht="12" customHeight="1" spans="4:4">
      <c r="D2" s="118" t="s">
        <v>0</v>
      </c>
    </row>
    <row r="3" ht="36" customHeight="1" spans="1:4">
      <c r="A3" s="53" t="s">
        <v>1</v>
      </c>
      <c r="B3" s="217"/>
      <c r="C3" s="217"/>
      <c r="D3" s="217"/>
    </row>
    <row r="4" ht="21" customHeight="1" spans="1:4">
      <c r="A4" s="45" t="s">
        <v>2</v>
      </c>
      <c r="B4" s="46"/>
      <c r="C4" s="172"/>
      <c r="D4" s="117" t="s">
        <v>3</v>
      </c>
    </row>
    <row r="5" ht="19.5" customHeight="1" spans="1:4">
      <c r="A5" s="11" t="s">
        <v>4</v>
      </c>
      <c r="B5" s="13"/>
      <c r="C5" s="11" t="s">
        <v>5</v>
      </c>
      <c r="D5" s="13"/>
    </row>
    <row r="6" ht="19.5" customHeight="1" spans="1:4">
      <c r="A6" s="16" t="s">
        <v>6</v>
      </c>
      <c r="B6" s="16" t="s">
        <v>7</v>
      </c>
      <c r="C6" s="16" t="s">
        <v>8</v>
      </c>
      <c r="D6" s="16" t="s">
        <v>7</v>
      </c>
    </row>
    <row r="7" ht="19.5" customHeight="1" spans="1:4">
      <c r="A7" s="19"/>
      <c r="B7" s="19"/>
      <c r="C7" s="19"/>
      <c r="D7" s="19"/>
    </row>
    <row r="8" ht="25.4" customHeight="1" spans="1:4">
      <c r="A8" s="218" t="s">
        <v>9</v>
      </c>
      <c r="B8" s="193">
        <v>9790736.21</v>
      </c>
      <c r="C8" s="218" t="s">
        <v>10</v>
      </c>
      <c r="D8" s="193">
        <v>39600</v>
      </c>
    </row>
    <row r="9" ht="25.4" customHeight="1" spans="1:4">
      <c r="A9" s="116" t="s">
        <v>11</v>
      </c>
      <c r="B9" s="140"/>
      <c r="C9" s="116" t="s">
        <v>12</v>
      </c>
      <c r="D9" s="140"/>
    </row>
    <row r="10" ht="25.4" customHeight="1" spans="1:4">
      <c r="A10" s="116" t="s">
        <v>13</v>
      </c>
      <c r="B10" s="140"/>
      <c r="C10" s="116" t="s">
        <v>14</v>
      </c>
      <c r="D10" s="140"/>
    </row>
    <row r="11" ht="25.4" customHeight="1" spans="1:4">
      <c r="A11" s="116" t="s">
        <v>15</v>
      </c>
      <c r="B11" s="114"/>
      <c r="C11" s="116" t="s">
        <v>16</v>
      </c>
      <c r="D11" s="140"/>
    </row>
    <row r="12" ht="25.4" customHeight="1" spans="1:4">
      <c r="A12" s="116" t="s">
        <v>17</v>
      </c>
      <c r="B12" s="140"/>
      <c r="C12" s="179" t="s">
        <v>18</v>
      </c>
      <c r="D12" s="114"/>
    </row>
    <row r="13" ht="25.4" customHeight="1" spans="1:4">
      <c r="A13" s="116" t="s">
        <v>19</v>
      </c>
      <c r="B13" s="114"/>
      <c r="C13" s="179" t="s">
        <v>20</v>
      </c>
      <c r="D13" s="114">
        <v>109572</v>
      </c>
    </row>
    <row r="14" ht="25.4" customHeight="1" spans="1:4">
      <c r="A14" s="116" t="s">
        <v>21</v>
      </c>
      <c r="B14" s="114"/>
      <c r="C14" s="179" t="s">
        <v>22</v>
      </c>
      <c r="D14" s="114"/>
    </row>
    <row r="15" ht="25.4" customHeight="1" spans="1:4">
      <c r="A15" s="116" t="s">
        <v>23</v>
      </c>
      <c r="B15" s="114"/>
      <c r="C15" s="179" t="s">
        <v>24</v>
      </c>
      <c r="D15" s="114">
        <v>958446.72</v>
      </c>
    </row>
    <row r="16" ht="25.4" customHeight="1" spans="1:4">
      <c r="A16" s="116" t="s">
        <v>25</v>
      </c>
      <c r="B16" s="114"/>
      <c r="C16" s="179" t="s">
        <v>26</v>
      </c>
      <c r="D16" s="114">
        <v>803972.29</v>
      </c>
    </row>
    <row r="17" ht="25.4" customHeight="1" spans="1:4">
      <c r="A17" s="116" t="s">
        <v>27</v>
      </c>
      <c r="B17" s="114"/>
      <c r="C17" s="179" t="s">
        <v>28</v>
      </c>
      <c r="D17" s="114"/>
    </row>
    <row r="18" ht="25.4" customHeight="1" spans="1:4">
      <c r="A18" s="179"/>
      <c r="B18" s="149"/>
      <c r="C18" s="179" t="s">
        <v>29</v>
      </c>
      <c r="D18" s="114"/>
    </row>
    <row r="19" ht="25.4" customHeight="1" spans="1:4">
      <c r="A19" s="219"/>
      <c r="B19" s="219"/>
      <c r="C19" s="179" t="s">
        <v>30</v>
      </c>
      <c r="D19" s="114">
        <v>9184362.9</v>
      </c>
    </row>
    <row r="20" ht="25.4" customHeight="1" spans="1:4">
      <c r="A20" s="219"/>
      <c r="B20" s="219"/>
      <c r="C20" s="179" t="s">
        <v>31</v>
      </c>
      <c r="D20" s="114"/>
    </row>
    <row r="21" ht="25.4" customHeight="1" spans="1:4">
      <c r="A21" s="219"/>
      <c r="B21" s="219"/>
      <c r="C21" s="179" t="s">
        <v>32</v>
      </c>
      <c r="D21" s="114"/>
    </row>
    <row r="22" ht="25.4" customHeight="1" spans="1:4">
      <c r="A22" s="219"/>
      <c r="B22" s="219"/>
      <c r="C22" s="179" t="s">
        <v>33</v>
      </c>
      <c r="D22" s="114"/>
    </row>
    <row r="23" ht="25.4" customHeight="1" spans="1:4">
      <c r="A23" s="219"/>
      <c r="B23" s="219"/>
      <c r="C23" s="179" t="s">
        <v>34</v>
      </c>
      <c r="D23" s="114"/>
    </row>
    <row r="24" ht="25.4" customHeight="1" spans="1:4">
      <c r="A24" s="219"/>
      <c r="B24" s="219"/>
      <c r="C24" s="179" t="s">
        <v>35</v>
      </c>
      <c r="D24" s="114"/>
    </row>
    <row r="25" ht="25.4" customHeight="1" spans="1:4">
      <c r="A25" s="219"/>
      <c r="B25" s="219"/>
      <c r="C25" s="179" t="s">
        <v>36</v>
      </c>
      <c r="D25" s="114"/>
    </row>
    <row r="26" ht="25.4" customHeight="1" spans="1:4">
      <c r="A26" s="219"/>
      <c r="B26" s="219"/>
      <c r="C26" s="179" t="s">
        <v>37</v>
      </c>
      <c r="D26" s="114">
        <v>717730.56</v>
      </c>
    </row>
    <row r="27" ht="25.4" customHeight="1" spans="1:4">
      <c r="A27" s="219"/>
      <c r="B27" s="219"/>
      <c r="C27" s="179" t="s">
        <v>38</v>
      </c>
      <c r="D27" s="114"/>
    </row>
    <row r="28" ht="25.4" customHeight="1" spans="1:4">
      <c r="A28" s="219"/>
      <c r="B28" s="219"/>
      <c r="C28" s="179" t="s">
        <v>39</v>
      </c>
      <c r="D28" s="114"/>
    </row>
    <row r="29" ht="25.4" customHeight="1" spans="1:4">
      <c r="A29" s="219"/>
      <c r="B29" s="219"/>
      <c r="C29" s="179" t="s">
        <v>40</v>
      </c>
      <c r="D29" s="114"/>
    </row>
    <row r="30" ht="25.4" customHeight="1" spans="1:4">
      <c r="A30" s="219"/>
      <c r="B30" s="219"/>
      <c r="C30" s="179" t="s">
        <v>41</v>
      </c>
      <c r="D30" s="114"/>
    </row>
    <row r="31" ht="25.4" customHeight="1" spans="1:4">
      <c r="A31" s="189"/>
      <c r="B31" s="220"/>
      <c r="C31" s="179" t="s">
        <v>42</v>
      </c>
      <c r="D31" s="114"/>
    </row>
    <row r="32" ht="25.4" customHeight="1" spans="1:4">
      <c r="A32" s="189"/>
      <c r="B32" s="220"/>
      <c r="C32" s="179" t="s">
        <v>43</v>
      </c>
      <c r="D32" s="114"/>
    </row>
    <row r="33" ht="25.4" customHeight="1" spans="1:4">
      <c r="A33" s="189"/>
      <c r="B33" s="220"/>
      <c r="C33" s="179" t="s">
        <v>44</v>
      </c>
      <c r="D33" s="114"/>
    </row>
    <row r="34" ht="25.4" customHeight="1" spans="1:4">
      <c r="A34" s="189" t="s">
        <v>45</v>
      </c>
      <c r="B34" s="221">
        <v>9790736.21</v>
      </c>
      <c r="C34" s="189" t="s">
        <v>46</v>
      </c>
      <c r="D34" s="221">
        <v>11813684.47</v>
      </c>
    </row>
    <row r="35" ht="25.4" customHeight="1" spans="1:4">
      <c r="A35" s="116" t="s">
        <v>47</v>
      </c>
      <c r="B35" s="135">
        <v>2022948.26</v>
      </c>
      <c r="C35" s="116" t="s">
        <v>48</v>
      </c>
      <c r="D35" s="149"/>
    </row>
    <row r="36" ht="25.4" customHeight="1" spans="1:4">
      <c r="A36" s="116" t="s">
        <v>49</v>
      </c>
      <c r="B36" s="135">
        <v>2022948.26</v>
      </c>
      <c r="C36" s="116" t="s">
        <v>49</v>
      </c>
      <c r="D36" s="113"/>
    </row>
    <row r="37" ht="25.4" customHeight="1" spans="1:4">
      <c r="A37" s="116" t="s">
        <v>50</v>
      </c>
      <c r="B37" s="113"/>
      <c r="C37" s="116" t="s">
        <v>51</v>
      </c>
      <c r="D37" s="149"/>
    </row>
    <row r="38" customHeight="1" spans="1:4">
      <c r="A38" s="222" t="s">
        <v>52</v>
      </c>
      <c r="B38" s="223">
        <v>11813684.47</v>
      </c>
      <c r="C38" s="189" t="s">
        <v>53</v>
      </c>
      <c r="D38" s="223">
        <v>11813684.47</v>
      </c>
    </row>
  </sheetData>
  <mergeCells count="8">
    <mergeCell ref="A3:D3"/>
    <mergeCell ref="A4:B4"/>
    <mergeCell ref="A5:B5"/>
    <mergeCell ref="C5:D5"/>
    <mergeCell ref="A6:A7"/>
    <mergeCell ref="B6:B7"/>
    <mergeCell ref="C6:C7"/>
    <mergeCell ref="D6:D7"/>
  </mergeCells>
  <pageMargins left="0.75" right="0.75" top="1" bottom="1" header="0.5" footer="0.5"/>
  <pageSetup paperSize="9" scale="75"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Right="0"/>
  </sheetPr>
  <dimension ref="A1:F10"/>
  <sheetViews>
    <sheetView showZeros="0" workbookViewId="0">
      <pane ySplit="1" topLeftCell="A2" activePane="bottomLeft" state="frozen"/>
      <selection/>
      <selection pane="bottomLeft" activeCell="A4" sqref="A4:B4"/>
    </sheetView>
  </sheetViews>
  <sheetFormatPr defaultColWidth="9.14166666666667" defaultRowHeight="14.25" customHeight="1" outlineLevelCol="5"/>
  <cols>
    <col min="1" max="1" width="29.025" customWidth="1"/>
    <col min="2" max="2" width="28.6" customWidth="1"/>
    <col min="3" max="3" width="31.6" customWidth="1"/>
    <col min="4" max="6" width="33.45" customWidth="1"/>
  </cols>
  <sheetData>
    <row r="1" customHeight="1" spans="1:6">
      <c r="A1" s="1"/>
      <c r="B1" s="1"/>
      <c r="C1" s="1"/>
      <c r="D1" s="1"/>
      <c r="E1" s="1"/>
      <c r="F1" s="1"/>
    </row>
    <row r="2" ht="15.75" customHeight="1" spans="6:6">
      <c r="F2" s="65" t="s">
        <v>413</v>
      </c>
    </row>
    <row r="3" ht="28.5" customHeight="1" spans="1:6">
      <c r="A3" s="54" t="s">
        <v>414</v>
      </c>
      <c r="B3" s="54"/>
      <c r="C3" s="54"/>
      <c r="D3" s="54"/>
      <c r="E3" s="54"/>
      <c r="F3" s="54"/>
    </row>
    <row r="4" ht="15" customHeight="1" spans="1:6">
      <c r="A4" s="45" t="s">
        <v>2</v>
      </c>
      <c r="B4" s="46"/>
      <c r="C4" s="119"/>
      <c r="D4" s="81"/>
      <c r="E4" s="81"/>
      <c r="F4" s="120" t="s">
        <v>3</v>
      </c>
    </row>
    <row r="5" ht="18.75" customHeight="1" spans="1:6">
      <c r="A5" s="10" t="s">
        <v>205</v>
      </c>
      <c r="B5" s="10" t="s">
        <v>76</v>
      </c>
      <c r="C5" s="10" t="s">
        <v>77</v>
      </c>
      <c r="D5" s="16" t="s">
        <v>415</v>
      </c>
      <c r="E5" s="71"/>
      <c r="F5" s="71"/>
    </row>
    <row r="6" ht="30" customHeight="1" spans="1:6">
      <c r="A6" s="19"/>
      <c r="B6" s="19"/>
      <c r="C6" s="19"/>
      <c r="D6" s="16" t="s">
        <v>58</v>
      </c>
      <c r="E6" s="71" t="s">
        <v>85</v>
      </c>
      <c r="F6" s="71" t="s">
        <v>86</v>
      </c>
    </row>
    <row r="7" ht="16.5" customHeight="1" spans="1:6">
      <c r="A7" s="71">
        <v>1</v>
      </c>
      <c r="B7" s="71">
        <v>2</v>
      </c>
      <c r="C7" s="71">
        <v>3</v>
      </c>
      <c r="D7" s="71">
        <v>4</v>
      </c>
      <c r="E7" s="71">
        <v>5</v>
      </c>
      <c r="F7" s="71">
        <v>6</v>
      </c>
    </row>
    <row r="8" ht="20.25" customHeight="1" spans="1:6">
      <c r="A8" s="33"/>
      <c r="B8" s="33"/>
      <c r="C8" s="21"/>
      <c r="D8" s="72"/>
      <c r="E8" s="72"/>
      <c r="F8" s="72"/>
    </row>
    <row r="9" ht="17.25" customHeight="1" spans="1:6">
      <c r="A9" s="121" t="s">
        <v>12</v>
      </c>
      <c r="B9" s="122"/>
      <c r="C9" s="122"/>
      <c r="D9" s="72"/>
      <c r="E9" s="72"/>
      <c r="F9" s="72"/>
    </row>
    <row r="10" customHeight="1" spans="1:1">
      <c r="A10" s="39" t="s">
        <v>416</v>
      </c>
    </row>
  </sheetData>
  <mergeCells count="7">
    <mergeCell ref="A3:F3"/>
    <mergeCell ref="A4:B4"/>
    <mergeCell ref="D5:F5"/>
    <mergeCell ref="A9:C9"/>
    <mergeCell ref="A5:A6"/>
    <mergeCell ref="B5:B6"/>
    <mergeCell ref="C5:C6"/>
  </mergeCells>
  <pageMargins left="0.75" right="0.75" top="1" bottom="1" header="0.5" footer="0.5"/>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Right="0"/>
  </sheetPr>
  <dimension ref="A1:Q15"/>
  <sheetViews>
    <sheetView showZeros="0" workbookViewId="0">
      <pane ySplit="1" topLeftCell="A2" activePane="bottomLeft" state="frozen"/>
      <selection/>
      <selection pane="bottomLeft" activeCell="A4" sqref="A4:F4"/>
    </sheetView>
  </sheetViews>
  <sheetFormatPr defaultColWidth="9.14166666666667" defaultRowHeight="14.25" customHeight="1"/>
  <cols>
    <col min="1" max="1" width="39.1416666666667" customWidth="1"/>
    <col min="2" max="2" width="21.7166666666667" customWidth="1"/>
    <col min="3" max="3" width="35.275" customWidth="1"/>
    <col min="4" max="4" width="7.71666666666667" customWidth="1"/>
    <col min="5" max="5" width="10.275" customWidth="1"/>
    <col min="6" max="11" width="14.7416666666667" customWidth="1"/>
    <col min="12" max="16" width="12.575" customWidth="1"/>
    <col min="17" max="17" width="10.425" customWidth="1"/>
  </cols>
  <sheetData>
    <row r="1" customHeight="1" spans="1:17">
      <c r="A1" s="1"/>
      <c r="B1" s="1"/>
      <c r="C1" s="1"/>
      <c r="D1" s="1"/>
      <c r="E1" s="1"/>
      <c r="F1" s="1"/>
      <c r="G1" s="1"/>
      <c r="H1" s="1"/>
      <c r="I1" s="1"/>
      <c r="J1" s="1"/>
      <c r="K1" s="1"/>
      <c r="L1" s="1"/>
      <c r="M1" s="1"/>
      <c r="N1" s="1"/>
      <c r="O1" s="1"/>
      <c r="P1" s="1"/>
      <c r="Q1" s="1"/>
    </row>
    <row r="2" ht="13.5" customHeight="1" spans="15:17">
      <c r="O2" s="64"/>
      <c r="P2" s="64"/>
      <c r="Q2" s="117" t="s">
        <v>417</v>
      </c>
    </row>
    <row r="3" ht="27.75" customHeight="1" spans="1:17">
      <c r="A3" s="77" t="s">
        <v>418</v>
      </c>
      <c r="B3" s="54"/>
      <c r="C3" s="54"/>
      <c r="D3" s="54"/>
      <c r="E3" s="54"/>
      <c r="F3" s="54"/>
      <c r="G3" s="54"/>
      <c r="H3" s="54"/>
      <c r="I3" s="54"/>
      <c r="J3" s="54"/>
      <c r="K3" s="55"/>
      <c r="L3" s="54"/>
      <c r="M3" s="54"/>
      <c r="N3" s="54"/>
      <c r="O3" s="55"/>
      <c r="P3" s="55"/>
      <c r="Q3" s="54"/>
    </row>
    <row r="4" ht="18.75" customHeight="1" spans="1:17">
      <c r="A4" s="106" t="s">
        <v>2</v>
      </c>
      <c r="B4" s="7"/>
      <c r="C4" s="7"/>
      <c r="D4" s="7"/>
      <c r="E4" s="7"/>
      <c r="F4" s="7"/>
      <c r="G4" s="7"/>
      <c r="H4" s="7"/>
      <c r="I4" s="7"/>
      <c r="J4" s="7"/>
      <c r="O4" s="68"/>
      <c r="P4" s="68"/>
      <c r="Q4" s="118" t="s">
        <v>196</v>
      </c>
    </row>
    <row r="5" ht="15.75" customHeight="1" spans="1:17">
      <c r="A5" s="10" t="s">
        <v>419</v>
      </c>
      <c r="B5" s="82" t="s">
        <v>420</v>
      </c>
      <c r="C5" s="82" t="s">
        <v>421</v>
      </c>
      <c r="D5" s="82" t="s">
        <v>422</v>
      </c>
      <c r="E5" s="82" t="s">
        <v>423</v>
      </c>
      <c r="F5" s="82" t="s">
        <v>424</v>
      </c>
      <c r="G5" s="83" t="s">
        <v>211</v>
      </c>
      <c r="H5" s="83"/>
      <c r="I5" s="83"/>
      <c r="J5" s="83"/>
      <c r="K5" s="84"/>
      <c r="L5" s="83"/>
      <c r="M5" s="83"/>
      <c r="N5" s="83"/>
      <c r="O5" s="99"/>
      <c r="P5" s="84"/>
      <c r="Q5" s="100"/>
    </row>
    <row r="6" ht="17.25" customHeight="1" spans="1:17">
      <c r="A6" s="15"/>
      <c r="B6" s="85"/>
      <c r="C6" s="85"/>
      <c r="D6" s="85"/>
      <c r="E6" s="85"/>
      <c r="F6" s="85"/>
      <c r="G6" s="85" t="s">
        <v>58</v>
      </c>
      <c r="H6" s="85" t="s">
        <v>61</v>
      </c>
      <c r="I6" s="85" t="s">
        <v>425</v>
      </c>
      <c r="J6" s="85" t="s">
        <v>426</v>
      </c>
      <c r="K6" s="86" t="s">
        <v>427</v>
      </c>
      <c r="L6" s="101" t="s">
        <v>428</v>
      </c>
      <c r="M6" s="101"/>
      <c r="N6" s="101"/>
      <c r="O6" s="102"/>
      <c r="P6" s="103"/>
      <c r="Q6" s="87"/>
    </row>
    <row r="7" ht="54" customHeight="1" spans="1:17">
      <c r="A7" s="18"/>
      <c r="B7" s="87"/>
      <c r="C7" s="87"/>
      <c r="D7" s="87"/>
      <c r="E7" s="87"/>
      <c r="F7" s="87"/>
      <c r="G7" s="87"/>
      <c r="H7" s="87" t="s">
        <v>60</v>
      </c>
      <c r="I7" s="87"/>
      <c r="J7" s="87"/>
      <c r="K7" s="88"/>
      <c r="L7" s="87" t="s">
        <v>60</v>
      </c>
      <c r="M7" s="87" t="s">
        <v>71</v>
      </c>
      <c r="N7" s="87" t="s">
        <v>218</v>
      </c>
      <c r="O7" s="104" t="s">
        <v>67</v>
      </c>
      <c r="P7" s="88" t="s">
        <v>68</v>
      </c>
      <c r="Q7" s="87" t="s">
        <v>69</v>
      </c>
    </row>
    <row r="8" ht="15" customHeight="1" spans="1:17">
      <c r="A8" s="19">
        <v>1</v>
      </c>
      <c r="B8" s="107">
        <v>2</v>
      </c>
      <c r="C8" s="21"/>
      <c r="D8" s="107">
        <v>4</v>
      </c>
      <c r="E8" s="107">
        <v>5</v>
      </c>
      <c r="F8" s="107">
        <v>6</v>
      </c>
      <c r="G8" s="108">
        <v>7</v>
      </c>
      <c r="H8" s="108">
        <v>8</v>
      </c>
      <c r="I8" s="108">
        <v>9</v>
      </c>
      <c r="J8" s="108">
        <v>10</v>
      </c>
      <c r="K8" s="108">
        <v>11</v>
      </c>
      <c r="L8" s="108">
        <v>12</v>
      </c>
      <c r="M8" s="108">
        <v>13</v>
      </c>
      <c r="N8" s="108">
        <v>14</v>
      </c>
      <c r="O8" s="108">
        <v>15</v>
      </c>
      <c r="P8" s="108">
        <v>16</v>
      </c>
      <c r="Q8" s="108">
        <v>17</v>
      </c>
    </row>
    <row r="9" ht="21" customHeight="1" spans="1:17">
      <c r="A9" s="109" t="s">
        <v>73</v>
      </c>
      <c r="B9" s="109"/>
      <c r="C9" s="109"/>
      <c r="D9" s="109"/>
      <c r="E9" s="110"/>
      <c r="F9" s="111"/>
      <c r="G9" s="111"/>
      <c r="H9" s="111"/>
      <c r="I9" s="111"/>
      <c r="J9" s="111"/>
      <c r="K9" s="111"/>
      <c r="L9" s="111"/>
      <c r="M9" s="111"/>
      <c r="N9" s="111"/>
      <c r="O9" s="111"/>
      <c r="P9" s="111"/>
      <c r="Q9" s="111"/>
    </row>
    <row r="10" ht="21" customHeight="1" spans="1:17">
      <c r="A10" s="112" t="str">
        <f t="shared" ref="A10:A12" si="0">"    "&amp;"公务用车运行维护费"</f>
        <v>    公务用车运行维护费</v>
      </c>
      <c r="B10" s="112" t="s">
        <v>429</v>
      </c>
      <c r="C10" s="112" t="s">
        <v>430</v>
      </c>
      <c r="D10" s="112" t="s">
        <v>431</v>
      </c>
      <c r="E10" s="113">
        <v>1</v>
      </c>
      <c r="F10" s="114">
        <v>30000</v>
      </c>
      <c r="G10" s="114">
        <v>30000</v>
      </c>
      <c r="H10" s="114">
        <v>30000</v>
      </c>
      <c r="I10" s="114"/>
      <c r="J10" s="114"/>
      <c r="K10" s="114"/>
      <c r="L10" s="114"/>
      <c r="M10" s="114"/>
      <c r="N10" s="114"/>
      <c r="O10" s="114"/>
      <c r="P10" s="114"/>
      <c r="Q10" s="114"/>
    </row>
    <row r="11" ht="21" customHeight="1" spans="1:17">
      <c r="A11" s="112" t="str">
        <f t="shared" si="0"/>
        <v>    公务用车运行维护费</v>
      </c>
      <c r="B11" s="112" t="s">
        <v>432</v>
      </c>
      <c r="C11" s="112" t="s">
        <v>433</v>
      </c>
      <c r="D11" s="112" t="s">
        <v>377</v>
      </c>
      <c r="E11" s="113">
        <v>1</v>
      </c>
      <c r="F11" s="114">
        <v>17600</v>
      </c>
      <c r="G11" s="114">
        <v>17600</v>
      </c>
      <c r="H11" s="114">
        <v>17600</v>
      </c>
      <c r="I11" s="114"/>
      <c r="J11" s="114"/>
      <c r="K11" s="114"/>
      <c r="L11" s="114"/>
      <c r="M11" s="114"/>
      <c r="N11" s="114"/>
      <c r="O11" s="114"/>
      <c r="P11" s="114"/>
      <c r="Q11" s="114"/>
    </row>
    <row r="12" ht="21" customHeight="1" spans="1:17">
      <c r="A12" s="112" t="str">
        <f t="shared" si="0"/>
        <v>    公务用车运行维护费</v>
      </c>
      <c r="B12" s="112" t="s">
        <v>434</v>
      </c>
      <c r="C12" s="112" t="s">
        <v>435</v>
      </c>
      <c r="D12" s="112" t="s">
        <v>347</v>
      </c>
      <c r="E12" s="113">
        <v>1</v>
      </c>
      <c r="F12" s="114">
        <v>19400</v>
      </c>
      <c r="G12" s="114">
        <v>19400</v>
      </c>
      <c r="H12" s="114">
        <v>19400</v>
      </c>
      <c r="I12" s="114"/>
      <c r="J12" s="114"/>
      <c r="K12" s="114"/>
      <c r="L12" s="114"/>
      <c r="M12" s="114"/>
      <c r="N12" s="114"/>
      <c r="O12" s="114"/>
      <c r="P12" s="114"/>
      <c r="Q12" s="114"/>
    </row>
    <row r="13" ht="21" customHeight="1" spans="1:17">
      <c r="A13" s="112" t="str">
        <f>"    "&amp;"一般公用经费"</f>
        <v>    一般公用经费</v>
      </c>
      <c r="B13" s="112" t="s">
        <v>436</v>
      </c>
      <c r="C13" s="112" t="s">
        <v>437</v>
      </c>
      <c r="D13" s="112" t="s">
        <v>368</v>
      </c>
      <c r="E13" s="113">
        <v>1</v>
      </c>
      <c r="F13" s="114">
        <v>3800</v>
      </c>
      <c r="G13" s="114">
        <v>3800</v>
      </c>
      <c r="H13" s="114">
        <v>3800</v>
      </c>
      <c r="I13" s="114"/>
      <c r="J13" s="114"/>
      <c r="K13" s="114"/>
      <c r="L13" s="114"/>
      <c r="M13" s="114"/>
      <c r="N13" s="114"/>
      <c r="O13" s="114"/>
      <c r="P13" s="114"/>
      <c r="Q13" s="114"/>
    </row>
    <row r="14" ht="21" customHeight="1" spans="1:17">
      <c r="A14" s="112" t="str">
        <f>"    "&amp;"一般公用经费"</f>
        <v>    一般公用经费</v>
      </c>
      <c r="B14" s="112" t="s">
        <v>438</v>
      </c>
      <c r="C14" s="112" t="s">
        <v>439</v>
      </c>
      <c r="D14" s="112" t="s">
        <v>440</v>
      </c>
      <c r="E14" s="113">
        <v>2</v>
      </c>
      <c r="F14" s="114">
        <v>8000</v>
      </c>
      <c r="G14" s="114">
        <v>8000</v>
      </c>
      <c r="H14" s="114">
        <v>8000</v>
      </c>
      <c r="I14" s="114"/>
      <c r="J14" s="114"/>
      <c r="K14" s="114"/>
      <c r="L14" s="114"/>
      <c r="M14" s="114"/>
      <c r="N14" s="114"/>
      <c r="O14" s="114"/>
      <c r="P14" s="114"/>
      <c r="Q14" s="114"/>
    </row>
    <row r="15" ht="21" customHeight="1" spans="1:17">
      <c r="A15" s="115" t="s">
        <v>124</v>
      </c>
      <c r="B15" s="116"/>
      <c r="C15" s="116"/>
      <c r="D15" s="116"/>
      <c r="E15" s="113"/>
      <c r="F15" s="114">
        <v>78800</v>
      </c>
      <c r="G15" s="114">
        <v>78800</v>
      </c>
      <c r="H15" s="114">
        <v>78800</v>
      </c>
      <c r="I15" s="114"/>
      <c r="J15" s="114"/>
      <c r="K15" s="114"/>
      <c r="L15" s="114"/>
      <c r="M15" s="114"/>
      <c r="N15" s="114"/>
      <c r="O15" s="114"/>
      <c r="P15" s="114"/>
      <c r="Q15" s="114"/>
    </row>
  </sheetData>
  <mergeCells count="16">
    <mergeCell ref="A3:Q3"/>
    <mergeCell ref="A4:F4"/>
    <mergeCell ref="G5:Q5"/>
    <mergeCell ref="L6:Q6"/>
    <mergeCell ref="A15:E15"/>
    <mergeCell ref="A5:A7"/>
    <mergeCell ref="B5:B7"/>
    <mergeCell ref="C5:C7"/>
    <mergeCell ref="D5:D7"/>
    <mergeCell ref="E5:E7"/>
    <mergeCell ref="F5:F7"/>
    <mergeCell ref="G6:G7"/>
    <mergeCell ref="H6:H7"/>
    <mergeCell ref="I6:I7"/>
    <mergeCell ref="J6:J7"/>
    <mergeCell ref="K6:K7"/>
  </mergeCells>
  <pageMargins left="0.75" right="0.75" top="1" bottom="1" header="0.5" footer="0.5"/>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Right="0"/>
  </sheetPr>
  <dimension ref="A1:N12"/>
  <sheetViews>
    <sheetView showZeros="0" workbookViewId="0">
      <pane ySplit="1" topLeftCell="A2" activePane="bottomLeft" state="frozen"/>
      <selection/>
      <selection pane="bottomLeft" activeCell="A4" sqref="A4:C4"/>
    </sheetView>
  </sheetViews>
  <sheetFormatPr defaultColWidth="9.14166666666667" defaultRowHeight="14.25" customHeight="1"/>
  <cols>
    <col min="1" max="1" width="31.425" customWidth="1"/>
    <col min="2" max="2" width="21.7166666666667" customWidth="1"/>
    <col min="3" max="3" width="26.7166666666667" customWidth="1"/>
    <col min="4" max="14" width="16.6" customWidth="1"/>
  </cols>
  <sheetData>
    <row r="1" customHeight="1" spans="1:14">
      <c r="A1" s="1"/>
      <c r="B1" s="1"/>
      <c r="C1" s="1"/>
      <c r="D1" s="1"/>
      <c r="E1" s="1"/>
      <c r="F1" s="1"/>
      <c r="G1" s="1"/>
      <c r="H1" s="1"/>
      <c r="I1" s="1"/>
      <c r="J1" s="1"/>
      <c r="K1" s="1"/>
      <c r="L1" s="1"/>
      <c r="M1" s="1"/>
      <c r="N1" s="1"/>
    </row>
    <row r="2" ht="13.5" customHeight="1" spans="1:14">
      <c r="A2" s="75"/>
      <c r="B2" s="75"/>
      <c r="C2" s="75"/>
      <c r="D2" s="75"/>
      <c r="E2" s="75"/>
      <c r="F2" s="75"/>
      <c r="G2" s="75"/>
      <c r="H2" s="76"/>
      <c r="I2" s="75"/>
      <c r="J2" s="75"/>
      <c r="K2" s="75"/>
      <c r="L2" s="64"/>
      <c r="M2" s="95"/>
      <c r="N2" s="96" t="s">
        <v>441</v>
      </c>
    </row>
    <row r="3" ht="27.75" customHeight="1" spans="1:14">
      <c r="A3" s="77" t="s">
        <v>442</v>
      </c>
      <c r="B3" s="78"/>
      <c r="C3" s="78"/>
      <c r="D3" s="78"/>
      <c r="E3" s="78"/>
      <c r="F3" s="78"/>
      <c r="G3" s="78"/>
      <c r="H3" s="79"/>
      <c r="I3" s="78"/>
      <c r="J3" s="78"/>
      <c r="K3" s="78"/>
      <c r="L3" s="55"/>
      <c r="M3" s="79"/>
      <c r="N3" s="78"/>
    </row>
    <row r="4" ht="18.75" customHeight="1" spans="1:14">
      <c r="A4" s="80" t="s">
        <v>2</v>
      </c>
      <c r="B4" s="81"/>
      <c r="C4" s="81"/>
      <c r="D4" s="81"/>
      <c r="E4" s="81"/>
      <c r="F4" s="81"/>
      <c r="G4" s="81"/>
      <c r="H4" s="76"/>
      <c r="I4" s="75"/>
      <c r="J4" s="75"/>
      <c r="K4" s="75"/>
      <c r="L4" s="68"/>
      <c r="M4" s="97"/>
      <c r="N4" s="98" t="s">
        <v>196</v>
      </c>
    </row>
    <row r="5" ht="15.75" customHeight="1" spans="1:14">
      <c r="A5" s="10" t="s">
        <v>419</v>
      </c>
      <c r="B5" s="82" t="s">
        <v>443</v>
      </c>
      <c r="C5" s="82" t="s">
        <v>444</v>
      </c>
      <c r="D5" s="83" t="s">
        <v>211</v>
      </c>
      <c r="E5" s="83"/>
      <c r="F5" s="83"/>
      <c r="G5" s="83"/>
      <c r="H5" s="84"/>
      <c r="I5" s="83"/>
      <c r="J5" s="83"/>
      <c r="K5" s="83"/>
      <c r="L5" s="99"/>
      <c r="M5" s="84"/>
      <c r="N5" s="100"/>
    </row>
    <row r="6" ht="17.25" customHeight="1" spans="1:14">
      <c r="A6" s="15"/>
      <c r="B6" s="85"/>
      <c r="C6" s="85"/>
      <c r="D6" s="85" t="s">
        <v>58</v>
      </c>
      <c r="E6" s="85" t="s">
        <v>61</v>
      </c>
      <c r="F6" s="85" t="s">
        <v>425</v>
      </c>
      <c r="G6" s="85" t="s">
        <v>426</v>
      </c>
      <c r="H6" s="86" t="s">
        <v>427</v>
      </c>
      <c r="I6" s="101" t="s">
        <v>428</v>
      </c>
      <c r="J6" s="101"/>
      <c r="K6" s="101"/>
      <c r="L6" s="102"/>
      <c r="M6" s="103"/>
      <c r="N6" s="87"/>
    </row>
    <row r="7" ht="54" customHeight="1" spans="1:14">
      <c r="A7" s="18"/>
      <c r="B7" s="87"/>
      <c r="C7" s="87"/>
      <c r="D7" s="87"/>
      <c r="E7" s="87"/>
      <c r="F7" s="87"/>
      <c r="G7" s="87"/>
      <c r="H7" s="88"/>
      <c r="I7" s="87" t="s">
        <v>60</v>
      </c>
      <c r="J7" s="87" t="s">
        <v>71</v>
      </c>
      <c r="K7" s="87" t="s">
        <v>218</v>
      </c>
      <c r="L7" s="104" t="s">
        <v>67</v>
      </c>
      <c r="M7" s="88" t="s">
        <v>68</v>
      </c>
      <c r="N7" s="87" t="s">
        <v>69</v>
      </c>
    </row>
    <row r="8" ht="15" customHeight="1" spans="1:14">
      <c r="A8" s="18">
        <v>1</v>
      </c>
      <c r="B8" s="87">
        <v>2</v>
      </c>
      <c r="C8" s="21"/>
      <c r="D8" s="88">
        <v>4</v>
      </c>
      <c r="E8" s="88">
        <v>5</v>
      </c>
      <c r="F8" s="88">
        <v>6</v>
      </c>
      <c r="G8" s="88">
        <v>7</v>
      </c>
      <c r="H8" s="88">
        <v>8</v>
      </c>
      <c r="I8" s="88">
        <v>9</v>
      </c>
      <c r="J8" s="88">
        <v>10</v>
      </c>
      <c r="K8" s="88">
        <v>11</v>
      </c>
      <c r="L8" s="88">
        <v>12</v>
      </c>
      <c r="M8" s="88">
        <v>13</v>
      </c>
      <c r="N8" s="88">
        <v>14</v>
      </c>
    </row>
    <row r="9" ht="21" customHeight="1" spans="1:14">
      <c r="A9" s="89"/>
      <c r="B9" s="90"/>
      <c r="C9" s="21"/>
      <c r="D9" s="91"/>
      <c r="E9" s="91"/>
      <c r="F9" s="91"/>
      <c r="G9" s="91"/>
      <c r="H9" s="91"/>
      <c r="I9" s="91"/>
      <c r="J9" s="91"/>
      <c r="K9" s="91"/>
      <c r="L9" s="105"/>
      <c r="M9" s="91"/>
      <c r="N9" s="91"/>
    </row>
    <row r="10" ht="21" customHeight="1" spans="1:14">
      <c r="A10" s="89"/>
      <c r="B10" s="90"/>
      <c r="C10" s="90"/>
      <c r="D10" s="91"/>
      <c r="E10" s="91"/>
      <c r="F10" s="91"/>
      <c r="G10" s="91"/>
      <c r="H10" s="91"/>
      <c r="I10" s="91"/>
      <c r="J10" s="91"/>
      <c r="K10" s="91"/>
      <c r="L10" s="105"/>
      <c r="M10" s="91"/>
      <c r="N10" s="91"/>
    </row>
    <row r="11" ht="21" customHeight="1" spans="1:14">
      <c r="A11" s="92" t="s">
        <v>124</v>
      </c>
      <c r="B11" s="93"/>
      <c r="C11" s="94"/>
      <c r="D11" s="91"/>
      <c r="E11" s="91"/>
      <c r="F11" s="91"/>
      <c r="G11" s="91"/>
      <c r="H11" s="91"/>
      <c r="I11" s="91"/>
      <c r="J11" s="91"/>
      <c r="K11" s="91"/>
      <c r="L11" s="105"/>
      <c r="M11" s="91"/>
      <c r="N11" s="91"/>
    </row>
    <row r="12" customHeight="1" spans="1:1">
      <c r="A12" s="39" t="s">
        <v>445</v>
      </c>
    </row>
  </sheetData>
  <mergeCells count="13">
    <mergeCell ref="A3:N3"/>
    <mergeCell ref="A4:C4"/>
    <mergeCell ref="D5:N5"/>
    <mergeCell ref="I6:N6"/>
    <mergeCell ref="A11:C11"/>
    <mergeCell ref="A5:A7"/>
    <mergeCell ref="B5:B7"/>
    <mergeCell ref="C5:C7"/>
    <mergeCell ref="D6:D7"/>
    <mergeCell ref="E6:E7"/>
    <mergeCell ref="F6:F7"/>
    <mergeCell ref="G6:G7"/>
    <mergeCell ref="H6:H7"/>
  </mergeCells>
  <pageMargins left="0.75" right="0.75" top="1" bottom="1" header="0.5" footer="0.5"/>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Right="0"/>
  </sheetPr>
  <dimension ref="A1:H10"/>
  <sheetViews>
    <sheetView showZeros="0" workbookViewId="0">
      <pane ySplit="1" topLeftCell="A2" activePane="bottomLeft" state="frozen"/>
      <selection/>
      <selection pane="bottomLeft" activeCell="A4" sqref="A4:B4"/>
    </sheetView>
  </sheetViews>
  <sheetFormatPr defaultColWidth="9.14166666666667" defaultRowHeight="14.25" customHeight="1" outlineLevelCol="7"/>
  <cols>
    <col min="1" max="1" width="42.025" customWidth="1"/>
    <col min="2" max="8" width="17.175" customWidth="1"/>
  </cols>
  <sheetData>
    <row r="1" customHeight="1" spans="1:8">
      <c r="A1" s="1"/>
      <c r="B1" s="1"/>
      <c r="C1" s="1"/>
      <c r="D1" s="1"/>
      <c r="E1" s="1"/>
      <c r="F1" s="1"/>
      <c r="G1" s="1"/>
      <c r="H1" s="1"/>
    </row>
    <row r="2" ht="13.5" customHeight="1" spans="4:8">
      <c r="D2" s="65"/>
      <c r="H2" s="64" t="s">
        <v>446</v>
      </c>
    </row>
    <row r="3" ht="27.75" customHeight="1" spans="1:8">
      <c r="A3" s="66" t="s">
        <v>447</v>
      </c>
      <c r="B3" s="66"/>
      <c r="C3" s="66"/>
      <c r="D3" s="66"/>
      <c r="E3" s="66"/>
      <c r="F3" s="66"/>
      <c r="G3" s="66"/>
      <c r="H3" s="66"/>
    </row>
    <row r="4" ht="18" customHeight="1" spans="1:8">
      <c r="A4" s="45" t="s">
        <v>2</v>
      </c>
      <c r="B4" s="46"/>
      <c r="C4" s="67"/>
      <c r="D4" s="67"/>
      <c r="E4" s="67"/>
      <c r="F4" s="67"/>
      <c r="G4" s="67"/>
      <c r="H4" s="68" t="s">
        <v>196</v>
      </c>
    </row>
    <row r="5" ht="19.5" customHeight="1" spans="1:8">
      <c r="A5" s="16" t="s">
        <v>448</v>
      </c>
      <c r="B5" s="11" t="s">
        <v>211</v>
      </c>
      <c r="C5" s="12"/>
      <c r="D5" s="12"/>
      <c r="E5" s="69" t="s">
        <v>449</v>
      </c>
      <c r="F5" s="69"/>
      <c r="G5" s="69"/>
      <c r="H5" s="69"/>
    </row>
    <row r="6" ht="40.5" customHeight="1" spans="1:8">
      <c r="A6" s="19"/>
      <c r="B6" s="32" t="s">
        <v>58</v>
      </c>
      <c r="C6" s="10" t="s">
        <v>61</v>
      </c>
      <c r="D6" s="70" t="s">
        <v>450</v>
      </c>
      <c r="E6" s="69" t="s">
        <v>451</v>
      </c>
      <c r="F6" s="69" t="s">
        <v>452</v>
      </c>
      <c r="G6" s="69" t="s">
        <v>453</v>
      </c>
      <c r="H6" s="69" t="s">
        <v>454</v>
      </c>
    </row>
    <row r="7" ht="19.5" customHeight="1" spans="1:8">
      <c r="A7" s="71">
        <v>1</v>
      </c>
      <c r="B7" s="71">
        <v>2</v>
      </c>
      <c r="C7" s="71">
        <v>3</v>
      </c>
      <c r="D7" s="11">
        <v>4</v>
      </c>
      <c r="E7" s="69">
        <v>5</v>
      </c>
      <c r="F7" s="69">
        <v>6</v>
      </c>
      <c r="G7" s="69">
        <v>7</v>
      </c>
      <c r="H7" s="69">
        <v>8</v>
      </c>
    </row>
    <row r="8" ht="28.4" customHeight="1" spans="1:8">
      <c r="A8" s="33"/>
      <c r="B8" s="72"/>
      <c r="C8" s="21"/>
      <c r="D8" s="73"/>
      <c r="E8" s="74"/>
      <c r="F8" s="74"/>
      <c r="G8" s="74"/>
      <c r="H8" s="74"/>
    </row>
    <row r="9" ht="29.9" customHeight="1" spans="1:8">
      <c r="A9" s="33"/>
      <c r="B9" s="72"/>
      <c r="C9" s="21"/>
      <c r="D9" s="73"/>
      <c r="E9" s="74"/>
      <c r="F9" s="74"/>
      <c r="G9" s="74"/>
      <c r="H9" s="74"/>
    </row>
    <row r="10" customHeight="1" spans="1:1">
      <c r="A10" s="39" t="s">
        <v>455</v>
      </c>
    </row>
  </sheetData>
  <mergeCells count="5">
    <mergeCell ref="A3:H3"/>
    <mergeCell ref="A4:B4"/>
    <mergeCell ref="B5:D5"/>
    <mergeCell ref="E5:H5"/>
    <mergeCell ref="A5:A6"/>
  </mergeCells>
  <pageMargins left="0.75" right="0.75" top="1" bottom="1" header="0.5" footer="0.5"/>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Right="0"/>
  </sheetPr>
  <dimension ref="A1:J9"/>
  <sheetViews>
    <sheetView showZeros="0" workbookViewId="0">
      <pane ySplit="1" topLeftCell="A2" activePane="bottomLeft" state="frozen"/>
      <selection/>
      <selection pane="bottomLeft" activeCell="C18" sqref="C18"/>
    </sheetView>
  </sheetViews>
  <sheetFormatPr defaultColWidth="9.14166666666667" defaultRowHeight="12" customHeight="1"/>
  <cols>
    <col min="1" max="1" width="34.275" customWidth="1"/>
    <col min="2" max="2" width="29" customWidth="1"/>
    <col min="3" max="3" width="16.3166666666667" customWidth="1"/>
    <col min="4" max="4" width="15.6" customWidth="1"/>
    <col min="5" max="5" width="23.575" customWidth="1"/>
    <col min="6" max="6" width="11.275" customWidth="1"/>
    <col min="7" max="7" width="14.8833333333333" customWidth="1"/>
    <col min="8" max="8" width="10.8833333333333" customWidth="1"/>
    <col min="9" max="9" width="13.425" customWidth="1"/>
    <col min="10" max="10" width="32.025" customWidth="1"/>
  </cols>
  <sheetData>
    <row r="1" customHeight="1" spans="1:10">
      <c r="A1" s="1"/>
      <c r="B1" s="1"/>
      <c r="C1" s="1"/>
      <c r="D1" s="1"/>
      <c r="E1" s="1"/>
      <c r="F1" s="1"/>
      <c r="G1" s="1"/>
      <c r="H1" s="1"/>
      <c r="I1" s="1"/>
      <c r="J1" s="1"/>
    </row>
    <row r="2" customHeight="1" spans="10:10">
      <c r="J2" s="64" t="s">
        <v>456</v>
      </c>
    </row>
    <row r="3" ht="28.5" customHeight="1" spans="1:10">
      <c r="A3" s="53" t="s">
        <v>457</v>
      </c>
      <c r="B3" s="54"/>
      <c r="C3" s="54"/>
      <c r="D3" s="54"/>
      <c r="E3" s="54"/>
      <c r="F3" s="55"/>
      <c r="G3" s="54"/>
      <c r="H3" s="55"/>
      <c r="I3" s="55"/>
      <c r="J3" s="54"/>
    </row>
    <row r="4" ht="17.25" customHeight="1" spans="1:1">
      <c r="A4" s="5" t="s">
        <v>2</v>
      </c>
    </row>
    <row r="5" ht="44.25" customHeight="1" spans="1:10">
      <c r="A5" s="56" t="s">
        <v>327</v>
      </c>
      <c r="B5" s="56" t="s">
        <v>328</v>
      </c>
      <c r="C5" s="56" t="s">
        <v>329</v>
      </c>
      <c r="D5" s="56" t="s">
        <v>330</v>
      </c>
      <c r="E5" s="56" t="s">
        <v>331</v>
      </c>
      <c r="F5" s="57" t="s">
        <v>332</v>
      </c>
      <c r="G5" s="56" t="s">
        <v>333</v>
      </c>
      <c r="H5" s="57" t="s">
        <v>334</v>
      </c>
      <c r="I5" s="57" t="s">
        <v>335</v>
      </c>
      <c r="J5" s="56" t="s">
        <v>336</v>
      </c>
    </row>
    <row r="6" ht="14.25" customHeight="1" spans="1:10">
      <c r="A6" s="56">
        <v>1</v>
      </c>
      <c r="B6" s="56">
        <v>2</v>
      </c>
      <c r="C6" s="56">
        <v>3</v>
      </c>
      <c r="D6" s="56">
        <v>4</v>
      </c>
      <c r="E6" s="56">
        <v>5</v>
      </c>
      <c r="F6" s="57">
        <v>6</v>
      </c>
      <c r="G6" s="56">
        <v>7</v>
      </c>
      <c r="H6" s="57">
        <v>8</v>
      </c>
      <c r="I6" s="57">
        <v>9</v>
      </c>
      <c r="J6" s="56">
        <v>10</v>
      </c>
    </row>
    <row r="7" ht="42" customHeight="1" spans="1:10">
      <c r="A7" s="58"/>
      <c r="B7" s="59"/>
      <c r="C7" s="59"/>
      <c r="D7" s="59"/>
      <c r="E7" s="60"/>
      <c r="F7" s="61"/>
      <c r="G7" s="60"/>
      <c r="H7" s="61"/>
      <c r="I7" s="61"/>
      <c r="J7" s="60"/>
    </row>
    <row r="8" ht="42" customHeight="1" spans="1:10">
      <c r="A8" s="58"/>
      <c r="B8" s="62"/>
      <c r="C8" s="21"/>
      <c r="D8" s="62"/>
      <c r="E8" s="58"/>
      <c r="F8" s="62"/>
      <c r="G8" s="58"/>
      <c r="H8" s="62"/>
      <c r="I8" s="62"/>
      <c r="J8" s="58"/>
    </row>
    <row r="9" customHeight="1" spans="1:3">
      <c r="A9" s="52" t="s">
        <v>458</v>
      </c>
      <c r="C9" s="63"/>
    </row>
  </sheetData>
  <mergeCells count="2">
    <mergeCell ref="A3:J3"/>
    <mergeCell ref="A4:H4"/>
  </mergeCells>
  <pageMargins left="0.75" right="0.75" top="1" bottom="1" header="0.5" footer="0.5"/>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Right="0"/>
  </sheetPr>
  <dimension ref="A1:H10"/>
  <sheetViews>
    <sheetView showZeros="0" workbookViewId="0">
      <pane ySplit="1" topLeftCell="A2" activePane="bottomLeft" state="frozen"/>
      <selection/>
      <selection pane="bottomLeft" activeCell="A4" sqref="A4:B4"/>
    </sheetView>
  </sheetViews>
  <sheetFormatPr defaultColWidth="8.85" defaultRowHeight="15" customHeight="1" outlineLevelCol="7"/>
  <cols>
    <col min="1" max="1" width="36.025" customWidth="1"/>
    <col min="2" max="2" width="19.7416666666667" customWidth="1"/>
    <col min="3" max="3" width="33.3166666666667" customWidth="1"/>
    <col min="4" max="4" width="34.7416666666667" customWidth="1"/>
    <col min="5" max="5" width="14.45" customWidth="1"/>
    <col min="6" max="6" width="17.175" customWidth="1"/>
    <col min="7" max="7" width="17.3166666666667" customWidth="1"/>
    <col min="8" max="8" width="28.3166666666667" customWidth="1"/>
  </cols>
  <sheetData>
    <row r="1" customHeight="1" spans="1:8">
      <c r="A1" s="41"/>
      <c r="B1" s="41"/>
      <c r="C1" s="41"/>
      <c r="D1" s="41"/>
      <c r="E1" s="41"/>
      <c r="F1" s="41"/>
      <c r="G1" s="41"/>
      <c r="H1" s="41"/>
    </row>
    <row r="2" ht="18.75" customHeight="1" spans="1:8">
      <c r="A2" s="42"/>
      <c r="B2" s="42"/>
      <c r="C2" s="42"/>
      <c r="D2" s="42"/>
      <c r="E2" s="42"/>
      <c r="F2" s="42"/>
      <c r="G2" s="42"/>
      <c r="H2" s="43" t="s">
        <v>459</v>
      </c>
    </row>
    <row r="3" ht="30.65" customHeight="1" spans="1:8">
      <c r="A3" s="44" t="s">
        <v>460</v>
      </c>
      <c r="B3" s="44"/>
      <c r="C3" s="44"/>
      <c r="D3" s="44"/>
      <c r="E3" s="44"/>
      <c r="F3" s="44"/>
      <c r="G3" s="44"/>
      <c r="H3" s="44"/>
    </row>
    <row r="4" ht="18.75" customHeight="1" spans="1:8">
      <c r="A4" s="45" t="s">
        <v>2</v>
      </c>
      <c r="B4" s="46"/>
      <c r="C4" s="42"/>
      <c r="D4" s="42"/>
      <c r="E4" s="42"/>
      <c r="F4" s="42"/>
      <c r="G4" s="42"/>
      <c r="H4" s="42"/>
    </row>
    <row r="5" ht="18.75" customHeight="1" spans="1:8">
      <c r="A5" s="47" t="s">
        <v>205</v>
      </c>
      <c r="B5" s="47" t="s">
        <v>461</v>
      </c>
      <c r="C5" s="47" t="s">
        <v>462</v>
      </c>
      <c r="D5" s="47" t="s">
        <v>463</v>
      </c>
      <c r="E5" s="47" t="s">
        <v>464</v>
      </c>
      <c r="F5" s="47" t="s">
        <v>465</v>
      </c>
      <c r="G5" s="47"/>
      <c r="H5" s="47"/>
    </row>
    <row r="6" ht="18.75" customHeight="1" spans="1:8">
      <c r="A6" s="47"/>
      <c r="B6" s="47"/>
      <c r="C6" s="47"/>
      <c r="D6" s="47"/>
      <c r="E6" s="47"/>
      <c r="F6" s="47" t="s">
        <v>423</v>
      </c>
      <c r="G6" s="47" t="s">
        <v>466</v>
      </c>
      <c r="H6" s="47" t="s">
        <v>467</v>
      </c>
    </row>
    <row r="7" ht="18.75" customHeight="1" spans="1:8">
      <c r="A7" s="48" t="s">
        <v>167</v>
      </c>
      <c r="B7" s="48" t="s">
        <v>168</v>
      </c>
      <c r="C7" s="48" t="s">
        <v>169</v>
      </c>
      <c r="D7" s="48" t="s">
        <v>170</v>
      </c>
      <c r="E7" s="48" t="s">
        <v>171</v>
      </c>
      <c r="F7" s="48" t="s">
        <v>172</v>
      </c>
      <c r="G7" s="48" t="s">
        <v>468</v>
      </c>
      <c r="H7" s="48" t="s">
        <v>469</v>
      </c>
    </row>
    <row r="8" ht="29.9" customHeight="1" spans="1:8">
      <c r="A8" s="49"/>
      <c r="B8" s="49"/>
      <c r="C8" s="21"/>
      <c r="D8" s="49"/>
      <c r="E8" s="47"/>
      <c r="F8" s="50"/>
      <c r="G8" s="51"/>
      <c r="H8" s="51"/>
    </row>
    <row r="9" ht="20.15" customHeight="1" spans="1:8">
      <c r="A9" s="47" t="s">
        <v>12</v>
      </c>
      <c r="B9" s="47"/>
      <c r="C9" s="47"/>
      <c r="D9" s="47"/>
      <c r="E9" s="47"/>
      <c r="F9" s="50"/>
      <c r="G9" s="51"/>
      <c r="H9" s="51"/>
    </row>
    <row r="10" customHeight="1" spans="1:1">
      <c r="A10" s="52" t="s">
        <v>470</v>
      </c>
    </row>
  </sheetData>
  <mergeCells count="9">
    <mergeCell ref="A3:H3"/>
    <mergeCell ref="A4:B4"/>
    <mergeCell ref="F5:H5"/>
    <mergeCell ref="A9:E9"/>
    <mergeCell ref="A5:A6"/>
    <mergeCell ref="B5:B6"/>
    <mergeCell ref="C5:C6"/>
    <mergeCell ref="D5:D6"/>
    <mergeCell ref="E5:E6"/>
  </mergeCells>
  <pageMargins left="0.75" right="0.75" top="1" bottom="1" header="0.5" footer="0.5"/>
  <pageSetup paperSize="1" pageOrder="overThenDown"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Right="0"/>
  </sheetPr>
  <dimension ref="A1:K12"/>
  <sheetViews>
    <sheetView showZeros="0" workbookViewId="0">
      <pane ySplit="1" topLeftCell="A2" activePane="bottomLeft" state="frozen"/>
      <selection/>
      <selection pane="bottomLeft" activeCell="A4" sqref="A4:G4"/>
    </sheetView>
  </sheetViews>
  <sheetFormatPr defaultColWidth="9.14166666666667" defaultRowHeight="14.25" customHeight="1"/>
  <cols>
    <col min="1" max="1" width="16.3166666666667" customWidth="1"/>
    <col min="2" max="2" width="29.025" customWidth="1"/>
    <col min="3" max="3" width="23.85" customWidth="1"/>
    <col min="4" max="7" width="19.6" customWidth="1"/>
    <col min="8" max="8" width="15.425" customWidth="1"/>
    <col min="9" max="11" width="19.6" customWidth="1"/>
  </cols>
  <sheetData>
    <row r="1" customHeight="1" spans="1:11">
      <c r="A1" s="1"/>
      <c r="B1" s="1"/>
      <c r="C1" s="1"/>
      <c r="D1" s="1"/>
      <c r="E1" s="1"/>
      <c r="F1" s="1"/>
      <c r="G1" s="1"/>
      <c r="H1" s="1"/>
      <c r="I1" s="1"/>
      <c r="J1" s="1"/>
      <c r="K1" s="1"/>
    </row>
    <row r="2" ht="13.5" customHeight="1" spans="4:11">
      <c r="D2" s="2"/>
      <c r="E2" s="2"/>
      <c r="F2" s="2"/>
      <c r="G2" s="2"/>
      <c r="K2" s="3" t="s">
        <v>471</v>
      </c>
    </row>
    <row r="3" ht="27.75" customHeight="1" spans="1:11">
      <c r="A3" s="30" t="s">
        <v>472</v>
      </c>
      <c r="B3" s="31"/>
      <c r="C3" s="31"/>
      <c r="D3" s="31"/>
      <c r="E3" s="31"/>
      <c r="F3" s="31"/>
      <c r="G3" s="31"/>
      <c r="H3" s="31"/>
      <c r="I3" s="31"/>
      <c r="J3" s="31"/>
      <c r="K3" s="31"/>
    </row>
    <row r="4" ht="13.5" customHeight="1" spans="1:11">
      <c r="A4" s="5" t="s">
        <v>2</v>
      </c>
      <c r="B4" s="6"/>
      <c r="C4" s="6"/>
      <c r="D4" s="6"/>
      <c r="E4" s="6"/>
      <c r="F4" s="6"/>
      <c r="G4" s="6"/>
      <c r="H4" s="7"/>
      <c r="I4" s="7"/>
      <c r="J4" s="7"/>
      <c r="K4" s="8" t="s">
        <v>196</v>
      </c>
    </row>
    <row r="5" ht="21.75" customHeight="1" spans="1:11">
      <c r="A5" s="9" t="s">
        <v>277</v>
      </c>
      <c r="B5" s="9" t="s">
        <v>278</v>
      </c>
      <c r="C5" s="9" t="s">
        <v>279</v>
      </c>
      <c r="D5" s="10" t="s">
        <v>207</v>
      </c>
      <c r="E5" s="10" t="s">
        <v>208</v>
      </c>
      <c r="F5" s="10" t="s">
        <v>209</v>
      </c>
      <c r="G5" s="10" t="s">
        <v>210</v>
      </c>
      <c r="H5" s="16" t="s">
        <v>58</v>
      </c>
      <c r="I5" s="11" t="s">
        <v>473</v>
      </c>
      <c r="J5" s="12"/>
      <c r="K5" s="13"/>
    </row>
    <row r="6" ht="21.75" customHeight="1" spans="1:11">
      <c r="A6" s="14"/>
      <c r="B6" s="14"/>
      <c r="C6" s="14"/>
      <c r="D6" s="15"/>
      <c r="E6" s="15"/>
      <c r="F6" s="15"/>
      <c r="G6" s="15"/>
      <c r="H6" s="32"/>
      <c r="I6" s="10" t="s">
        <v>61</v>
      </c>
      <c r="J6" s="10" t="s">
        <v>62</v>
      </c>
      <c r="K6" s="10" t="s">
        <v>63</v>
      </c>
    </row>
    <row r="7" ht="40.5" customHeight="1" spans="1:11">
      <c r="A7" s="17"/>
      <c r="B7" s="17"/>
      <c r="C7" s="17"/>
      <c r="D7" s="18"/>
      <c r="E7" s="18"/>
      <c r="F7" s="18"/>
      <c r="G7" s="18"/>
      <c r="H7" s="19"/>
      <c r="I7" s="18" t="s">
        <v>60</v>
      </c>
      <c r="J7" s="18"/>
      <c r="K7" s="18"/>
    </row>
    <row r="8" ht="15" customHeight="1" spans="1:11">
      <c r="A8" s="20">
        <v>1</v>
      </c>
      <c r="B8" s="20">
        <v>2</v>
      </c>
      <c r="C8" s="21"/>
      <c r="D8" s="20">
        <v>4</v>
      </c>
      <c r="E8" s="20">
        <v>5</v>
      </c>
      <c r="F8" s="20">
        <v>6</v>
      </c>
      <c r="G8" s="20">
        <v>7</v>
      </c>
      <c r="H8" s="20">
        <v>8</v>
      </c>
      <c r="I8" s="20">
        <v>9</v>
      </c>
      <c r="J8" s="40">
        <v>10</v>
      </c>
      <c r="K8" s="40">
        <v>11</v>
      </c>
    </row>
    <row r="9" ht="30.65" customHeight="1" spans="1:11">
      <c r="A9" s="33"/>
      <c r="B9" s="34"/>
      <c r="C9" s="21"/>
      <c r="D9" s="33"/>
      <c r="E9" s="33"/>
      <c r="F9" s="33"/>
      <c r="G9" s="33"/>
      <c r="H9" s="35"/>
      <c r="I9" s="35"/>
      <c r="J9" s="35"/>
      <c r="K9" s="35"/>
    </row>
    <row r="10" ht="30.65" customHeight="1" spans="1:11">
      <c r="A10" s="34"/>
      <c r="B10" s="34"/>
      <c r="C10" s="34"/>
      <c r="D10" s="34"/>
      <c r="E10" s="34"/>
      <c r="F10" s="34"/>
      <c r="G10" s="34"/>
      <c r="H10" s="35"/>
      <c r="I10" s="35"/>
      <c r="J10" s="35"/>
      <c r="K10" s="35"/>
    </row>
    <row r="11" ht="18.75" customHeight="1" spans="1:11">
      <c r="A11" s="36" t="s">
        <v>124</v>
      </c>
      <c r="B11" s="37"/>
      <c r="C11" s="37"/>
      <c r="D11" s="37"/>
      <c r="E11" s="37"/>
      <c r="F11" s="37"/>
      <c r="G11" s="38"/>
      <c r="H11" s="35"/>
      <c r="I11" s="35"/>
      <c r="J11" s="35"/>
      <c r="K11" s="35"/>
    </row>
    <row r="12" customHeight="1" spans="1:1">
      <c r="A12" s="39" t="s">
        <v>474</v>
      </c>
    </row>
  </sheetData>
  <mergeCells count="15">
    <mergeCell ref="A3:K3"/>
    <mergeCell ref="A4:G4"/>
    <mergeCell ref="I5:K5"/>
    <mergeCell ref="A11:G11"/>
    <mergeCell ref="A5:A7"/>
    <mergeCell ref="B5:B7"/>
    <mergeCell ref="C5:C7"/>
    <mergeCell ref="D5:D7"/>
    <mergeCell ref="E5:E7"/>
    <mergeCell ref="F5:F7"/>
    <mergeCell ref="G5:G7"/>
    <mergeCell ref="H5:H7"/>
    <mergeCell ref="I6:I7"/>
    <mergeCell ref="J6:J7"/>
    <mergeCell ref="K6:K7"/>
  </mergeCells>
  <pageMargins left="0.75" right="0.75" top="1" bottom="1" header="0.5" footer="0.5"/>
  <pageSetup paperSize="9"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Right="0"/>
  </sheetPr>
  <dimension ref="A1:G14"/>
  <sheetViews>
    <sheetView showZeros="0" workbookViewId="0">
      <pane ySplit="1" topLeftCell="A2" activePane="bottomLeft" state="frozen"/>
      <selection/>
      <selection pane="bottomLeft" activeCell="E25" sqref="E25"/>
    </sheetView>
  </sheetViews>
  <sheetFormatPr defaultColWidth="9.14166666666667" defaultRowHeight="14.25" customHeight="1" outlineLevelCol="6"/>
  <cols>
    <col min="1" max="1" width="37.7416666666667" customWidth="1"/>
    <col min="2" max="2" width="28" customWidth="1"/>
    <col min="3" max="3" width="37.6" customWidth="1"/>
    <col min="4" max="4" width="17.025" customWidth="1"/>
    <col min="5" max="7" width="27.025" customWidth="1"/>
  </cols>
  <sheetData>
    <row r="1" customHeight="1" spans="1:7">
      <c r="A1" s="1"/>
      <c r="B1" s="1"/>
      <c r="C1" s="1"/>
      <c r="D1" s="1"/>
      <c r="E1" s="1"/>
      <c r="F1" s="1"/>
      <c r="G1" s="1"/>
    </row>
    <row r="2" ht="13.5" customHeight="1" spans="4:7">
      <c r="D2" s="2"/>
      <c r="G2" s="3" t="s">
        <v>475</v>
      </c>
    </row>
    <row r="3" ht="27.75" customHeight="1" spans="1:7">
      <c r="A3" s="4" t="s">
        <v>476</v>
      </c>
      <c r="B3" s="4"/>
      <c r="C3" s="4"/>
      <c r="D3" s="4"/>
      <c r="E3" s="4"/>
      <c r="F3" s="4"/>
      <c r="G3" s="4"/>
    </row>
    <row r="4" ht="13.5" customHeight="1" spans="1:7">
      <c r="A4" s="5" t="s">
        <v>2</v>
      </c>
      <c r="B4" s="6"/>
      <c r="C4" s="6"/>
      <c r="D4" s="6"/>
      <c r="E4" s="7"/>
      <c r="F4" s="7"/>
      <c r="G4" s="8" t="s">
        <v>196</v>
      </c>
    </row>
    <row r="5" ht="21.75" customHeight="1" spans="1:7">
      <c r="A5" s="9" t="s">
        <v>279</v>
      </c>
      <c r="B5" s="9" t="s">
        <v>277</v>
      </c>
      <c r="C5" s="9" t="s">
        <v>278</v>
      </c>
      <c r="D5" s="10" t="s">
        <v>477</v>
      </c>
      <c r="E5" s="11" t="s">
        <v>61</v>
      </c>
      <c r="F5" s="12"/>
      <c r="G5" s="13"/>
    </row>
    <row r="6" ht="21.75" customHeight="1" spans="1:7">
      <c r="A6" s="14"/>
      <c r="B6" s="14"/>
      <c r="C6" s="14"/>
      <c r="D6" s="15"/>
      <c r="E6" s="16" t="s">
        <v>478</v>
      </c>
      <c r="F6" s="10" t="s">
        <v>479</v>
      </c>
      <c r="G6" s="10" t="s">
        <v>480</v>
      </c>
    </row>
    <row r="7" ht="40.5" customHeight="1" spans="1:7">
      <c r="A7" s="17"/>
      <c r="B7" s="17"/>
      <c r="C7" s="17"/>
      <c r="D7" s="18"/>
      <c r="E7" s="19"/>
      <c r="F7" s="18" t="s">
        <v>60</v>
      </c>
      <c r="G7" s="18"/>
    </row>
    <row r="8" ht="15" customHeight="1" spans="1:7">
      <c r="A8" s="20">
        <v>1</v>
      </c>
      <c r="B8" s="20">
        <v>2</v>
      </c>
      <c r="C8" s="21"/>
      <c r="D8" s="20">
        <v>4</v>
      </c>
      <c r="E8" s="20">
        <v>5</v>
      </c>
      <c r="F8" s="20">
        <v>6</v>
      </c>
      <c r="G8" s="20">
        <v>7</v>
      </c>
    </row>
    <row r="9" ht="29.9" customHeight="1" spans="1:7">
      <c r="A9" s="22" t="s">
        <v>73</v>
      </c>
      <c r="B9" s="23"/>
      <c r="C9" s="23"/>
      <c r="D9" s="22"/>
      <c r="E9" s="24">
        <v>550000</v>
      </c>
      <c r="F9" s="24"/>
      <c r="G9" s="24"/>
    </row>
    <row r="10" ht="29.9" customHeight="1" spans="1:7">
      <c r="A10" s="25"/>
      <c r="B10" s="26" t="s">
        <v>481</v>
      </c>
      <c r="C10" s="26" t="s">
        <v>304</v>
      </c>
      <c r="D10" s="25" t="s">
        <v>482</v>
      </c>
      <c r="E10" s="27">
        <v>150000</v>
      </c>
      <c r="F10" s="27"/>
      <c r="G10" s="27"/>
    </row>
    <row r="11" ht="29.9" customHeight="1" spans="1:7">
      <c r="A11" s="28"/>
      <c r="B11" s="26" t="s">
        <v>481</v>
      </c>
      <c r="C11" s="26" t="s">
        <v>310</v>
      </c>
      <c r="D11" s="25" t="s">
        <v>482</v>
      </c>
      <c r="E11" s="27">
        <v>250000</v>
      </c>
      <c r="F11" s="27"/>
      <c r="G11" s="27"/>
    </row>
    <row r="12" ht="29.9" customHeight="1" spans="1:7">
      <c r="A12" s="28"/>
      <c r="B12" s="26" t="s">
        <v>481</v>
      </c>
      <c r="C12" s="26" t="s">
        <v>306</v>
      </c>
      <c r="D12" s="25" t="s">
        <v>482</v>
      </c>
      <c r="E12" s="27">
        <v>50000</v>
      </c>
      <c r="F12" s="27"/>
      <c r="G12" s="27"/>
    </row>
    <row r="13" ht="29.9" customHeight="1" spans="1:7">
      <c r="A13" s="28"/>
      <c r="B13" s="26" t="s">
        <v>481</v>
      </c>
      <c r="C13" s="26" t="s">
        <v>308</v>
      </c>
      <c r="D13" s="25" t="s">
        <v>482</v>
      </c>
      <c r="E13" s="27">
        <v>100000</v>
      </c>
      <c r="F13" s="27"/>
      <c r="G13" s="27"/>
    </row>
    <row r="14" ht="29.9" customHeight="1" spans="1:7">
      <c r="A14" s="29" t="s">
        <v>58</v>
      </c>
      <c r="B14" s="25" t="s">
        <v>483</v>
      </c>
      <c r="C14" s="25"/>
      <c r="D14" s="25"/>
      <c r="E14" s="27">
        <v>550000</v>
      </c>
      <c r="F14" s="27"/>
      <c r="G14" s="27"/>
    </row>
  </sheetData>
  <mergeCells count="11">
    <mergeCell ref="A3:G3"/>
    <mergeCell ref="A4:D4"/>
    <mergeCell ref="E5:G5"/>
    <mergeCell ref="A14:D14"/>
    <mergeCell ref="A5:A7"/>
    <mergeCell ref="B5:B7"/>
    <mergeCell ref="C5:C7"/>
    <mergeCell ref="D5:D7"/>
    <mergeCell ref="E6:E7"/>
    <mergeCell ref="F6:F7"/>
    <mergeCell ref="G6:G7"/>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Right="0"/>
    <pageSetUpPr fitToPage="1"/>
  </sheetPr>
  <dimension ref="A1:S10"/>
  <sheetViews>
    <sheetView showZeros="0" workbookViewId="0">
      <pane ySplit="1" topLeftCell="A2" activePane="bottomLeft" state="frozen"/>
      <selection/>
      <selection pane="bottomLeft" activeCell="A4" sqref="A4:D4"/>
    </sheetView>
  </sheetViews>
  <sheetFormatPr defaultColWidth="8" defaultRowHeight="14.25" customHeight="1"/>
  <cols>
    <col min="1" max="1" width="21.1416666666667" customWidth="1"/>
    <col min="2" max="2" width="35.275" customWidth="1"/>
    <col min="3" max="19" width="16.175" customWidth="1"/>
  </cols>
  <sheetData>
    <row r="1" customHeight="1" spans="1:19">
      <c r="A1" s="1"/>
      <c r="B1" s="1"/>
      <c r="C1" s="1"/>
      <c r="D1" s="1"/>
      <c r="E1" s="1"/>
      <c r="F1" s="1"/>
      <c r="G1" s="1"/>
      <c r="H1" s="1"/>
      <c r="I1" s="1"/>
      <c r="J1" s="1"/>
      <c r="K1" s="1"/>
      <c r="L1" s="1"/>
      <c r="M1" s="1"/>
      <c r="N1" s="1"/>
      <c r="O1" s="1"/>
      <c r="P1" s="1"/>
      <c r="Q1" s="1"/>
      <c r="R1" s="1"/>
      <c r="S1" s="1"/>
    </row>
    <row r="2" ht="12" customHeight="1" spans="1:18">
      <c r="A2" s="35"/>
      <c r="J2" s="207"/>
      <c r="R2" s="3" t="s">
        <v>54</v>
      </c>
    </row>
    <row r="3" ht="36" customHeight="1" spans="1:19">
      <c r="A3" s="195" t="s">
        <v>55</v>
      </c>
      <c r="B3" s="54"/>
      <c r="C3" s="54"/>
      <c r="D3" s="54"/>
      <c r="E3" s="54"/>
      <c r="F3" s="54"/>
      <c r="G3" s="54"/>
      <c r="H3" s="54"/>
      <c r="I3" s="54"/>
      <c r="J3" s="55"/>
      <c r="K3" s="54"/>
      <c r="L3" s="54"/>
      <c r="M3" s="54"/>
      <c r="N3" s="54"/>
      <c r="O3" s="54"/>
      <c r="P3" s="54"/>
      <c r="Q3" s="54"/>
      <c r="R3" s="54"/>
      <c r="S3" s="54"/>
    </row>
    <row r="4" ht="20.25" customHeight="1" spans="1:19">
      <c r="A4" s="106" t="s">
        <v>2</v>
      </c>
      <c r="B4" s="7"/>
      <c r="C4" s="7"/>
      <c r="D4" s="7"/>
      <c r="E4" s="7"/>
      <c r="F4" s="7"/>
      <c r="G4" s="7"/>
      <c r="H4" s="7"/>
      <c r="I4" s="7"/>
      <c r="J4" s="208"/>
      <c r="K4" s="7"/>
      <c r="L4" s="7"/>
      <c r="M4" s="7"/>
      <c r="N4" s="8"/>
      <c r="O4" s="8"/>
      <c r="P4" s="8"/>
      <c r="Q4" s="8"/>
      <c r="R4" s="8" t="s">
        <v>3</v>
      </c>
      <c r="S4" s="8" t="s">
        <v>3</v>
      </c>
    </row>
    <row r="5" ht="18.75" customHeight="1" spans="1:19">
      <c r="A5" s="196" t="s">
        <v>56</v>
      </c>
      <c r="B5" s="197" t="s">
        <v>57</v>
      </c>
      <c r="C5" s="197" t="s">
        <v>58</v>
      </c>
      <c r="D5" s="198" t="s">
        <v>59</v>
      </c>
      <c r="E5" s="199"/>
      <c r="F5" s="199"/>
      <c r="G5" s="199"/>
      <c r="H5" s="199"/>
      <c r="I5" s="199"/>
      <c r="J5" s="209"/>
      <c r="K5" s="199"/>
      <c r="L5" s="199"/>
      <c r="M5" s="199"/>
      <c r="N5" s="210"/>
      <c r="O5" s="210" t="s">
        <v>47</v>
      </c>
      <c r="P5" s="210"/>
      <c r="Q5" s="210"/>
      <c r="R5" s="210"/>
      <c r="S5" s="210"/>
    </row>
    <row r="6" ht="18" customHeight="1" spans="1:19">
      <c r="A6" s="200"/>
      <c r="B6" s="201"/>
      <c r="C6" s="201"/>
      <c r="D6" s="201" t="s">
        <v>60</v>
      </c>
      <c r="E6" s="201" t="s">
        <v>61</v>
      </c>
      <c r="F6" s="201" t="s">
        <v>62</v>
      </c>
      <c r="G6" s="201" t="s">
        <v>63</v>
      </c>
      <c r="H6" s="201" t="s">
        <v>64</v>
      </c>
      <c r="I6" s="211" t="s">
        <v>65</v>
      </c>
      <c r="J6" s="212"/>
      <c r="K6" s="211" t="s">
        <v>66</v>
      </c>
      <c r="L6" s="211" t="s">
        <v>67</v>
      </c>
      <c r="M6" s="211" t="s">
        <v>68</v>
      </c>
      <c r="N6" s="213" t="s">
        <v>69</v>
      </c>
      <c r="O6" s="214" t="s">
        <v>60</v>
      </c>
      <c r="P6" s="214" t="s">
        <v>61</v>
      </c>
      <c r="Q6" s="214" t="s">
        <v>62</v>
      </c>
      <c r="R6" s="214" t="s">
        <v>63</v>
      </c>
      <c r="S6" s="214" t="s">
        <v>70</v>
      </c>
    </row>
    <row r="7" ht="29.25" customHeight="1" spans="1:19">
      <c r="A7" s="202"/>
      <c r="B7" s="203"/>
      <c r="C7" s="203"/>
      <c r="D7" s="203"/>
      <c r="E7" s="203"/>
      <c r="F7" s="203"/>
      <c r="G7" s="203"/>
      <c r="H7" s="203"/>
      <c r="I7" s="215" t="s">
        <v>60</v>
      </c>
      <c r="J7" s="215" t="s">
        <v>71</v>
      </c>
      <c r="K7" s="215" t="s">
        <v>66</v>
      </c>
      <c r="L7" s="215" t="s">
        <v>67</v>
      </c>
      <c r="M7" s="215" t="s">
        <v>68</v>
      </c>
      <c r="N7" s="215" t="s">
        <v>69</v>
      </c>
      <c r="O7" s="215"/>
      <c r="P7" s="215"/>
      <c r="Q7" s="215"/>
      <c r="R7" s="215"/>
      <c r="S7" s="215"/>
    </row>
    <row r="8" ht="16.5" customHeight="1" spans="1:19">
      <c r="A8" s="204">
        <v>1</v>
      </c>
      <c r="B8" s="20">
        <v>2</v>
      </c>
      <c r="C8" s="21"/>
      <c r="D8" s="20">
        <v>4</v>
      </c>
      <c r="E8" s="204">
        <v>5</v>
      </c>
      <c r="F8" s="20">
        <v>6</v>
      </c>
      <c r="G8" s="20">
        <v>7</v>
      </c>
      <c r="H8" s="204">
        <v>8</v>
      </c>
      <c r="I8" s="20">
        <v>9</v>
      </c>
      <c r="J8" s="40">
        <v>10</v>
      </c>
      <c r="K8" s="40">
        <v>11</v>
      </c>
      <c r="L8" s="216">
        <v>12</v>
      </c>
      <c r="M8" s="40">
        <v>13</v>
      </c>
      <c r="N8" s="40">
        <v>14</v>
      </c>
      <c r="O8" s="40">
        <v>15</v>
      </c>
      <c r="P8" s="40">
        <v>16</v>
      </c>
      <c r="Q8" s="40">
        <v>17</v>
      </c>
      <c r="R8" s="40">
        <v>18</v>
      </c>
      <c r="S8" s="40">
        <v>19</v>
      </c>
    </row>
    <row r="9" ht="31.4" customHeight="1" spans="1:19">
      <c r="A9" s="205" t="s">
        <v>72</v>
      </c>
      <c r="B9" s="205" t="s">
        <v>73</v>
      </c>
      <c r="C9" s="175">
        <v>11813684.47</v>
      </c>
      <c r="D9" s="175">
        <v>9790736.21</v>
      </c>
      <c r="E9" s="206">
        <v>9790736.21</v>
      </c>
      <c r="F9" s="206"/>
      <c r="G9" s="206"/>
      <c r="H9" s="206"/>
      <c r="I9" s="206"/>
      <c r="J9" s="206"/>
      <c r="K9" s="206"/>
      <c r="L9" s="206"/>
      <c r="M9" s="206"/>
      <c r="N9" s="206"/>
      <c r="O9" s="134">
        <v>2022948.26</v>
      </c>
      <c r="P9" s="134">
        <v>2022948.26</v>
      </c>
      <c r="Q9" s="134"/>
      <c r="R9" s="134"/>
      <c r="S9" s="134"/>
    </row>
    <row r="10" ht="16.5" customHeight="1" spans="1:19">
      <c r="A10" s="115" t="s">
        <v>58</v>
      </c>
      <c r="B10" s="185"/>
      <c r="C10" s="180">
        <v>11813684.47</v>
      </c>
      <c r="D10" s="180">
        <v>9790736.21</v>
      </c>
      <c r="E10" s="180">
        <v>9790736.21</v>
      </c>
      <c r="F10" s="180"/>
      <c r="G10" s="180"/>
      <c r="H10" s="180"/>
      <c r="I10" s="180"/>
      <c r="J10" s="180"/>
      <c r="K10" s="180"/>
      <c r="L10" s="180"/>
      <c r="M10" s="180"/>
      <c r="N10" s="180"/>
      <c r="O10" s="135">
        <v>2022948.26</v>
      </c>
      <c r="P10" s="135">
        <v>2022948.26</v>
      </c>
      <c r="Q10" s="135"/>
      <c r="R10" s="135"/>
      <c r="S10" s="135"/>
    </row>
  </sheetData>
  <mergeCells count="20">
    <mergeCell ref="R2:S2"/>
    <mergeCell ref="A3:S3"/>
    <mergeCell ref="A4:D4"/>
    <mergeCell ref="R4:S4"/>
    <mergeCell ref="D5:N5"/>
    <mergeCell ref="O5:S5"/>
    <mergeCell ref="I6:N6"/>
    <mergeCell ref="A5:A7"/>
    <mergeCell ref="B5:B7"/>
    <mergeCell ref="C5:C7"/>
    <mergeCell ref="D6:D7"/>
    <mergeCell ref="E6:E7"/>
    <mergeCell ref="F6:F7"/>
    <mergeCell ref="G6:G7"/>
    <mergeCell ref="H6:H7"/>
    <mergeCell ref="O6:O7"/>
    <mergeCell ref="P6:P7"/>
    <mergeCell ref="Q6:Q7"/>
    <mergeCell ref="R6:R7"/>
    <mergeCell ref="S6:S7"/>
  </mergeCells>
  <pageMargins left="0.75" right="0.75" top="1" bottom="1" header="0.5" footer="0.5"/>
  <pageSetup paperSize="9" scale="3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Right="0"/>
  </sheetPr>
  <dimension ref="A1:O39"/>
  <sheetViews>
    <sheetView showZeros="0" workbookViewId="0">
      <pane ySplit="1" topLeftCell="A18" activePane="bottomLeft" state="frozen"/>
      <selection/>
      <selection pane="bottomLeft" activeCell="I17" sqref="I17"/>
    </sheetView>
  </sheetViews>
  <sheetFormatPr defaultColWidth="9.14166666666667" defaultRowHeight="14.25" customHeight="1"/>
  <cols>
    <col min="1" max="1" width="14.275" customWidth="1"/>
    <col min="2" max="2" width="32.575" customWidth="1"/>
    <col min="3" max="6" width="18.85" customWidth="1"/>
    <col min="7" max="7" width="21.275" customWidth="1"/>
    <col min="8" max="9" width="18.85" customWidth="1"/>
    <col min="10" max="10" width="17.85" customWidth="1"/>
    <col min="11" max="15" width="18.85" customWidth="1"/>
  </cols>
  <sheetData>
    <row r="1" customHeight="1" spans="1:15">
      <c r="A1" s="1"/>
      <c r="B1" s="1"/>
      <c r="C1" s="1"/>
      <c r="D1" s="1"/>
      <c r="E1" s="1"/>
      <c r="F1" s="1"/>
      <c r="G1" s="1"/>
      <c r="H1" s="1"/>
      <c r="I1" s="1"/>
      <c r="J1" s="1"/>
      <c r="K1" s="1"/>
      <c r="L1" s="1"/>
      <c r="M1" s="1"/>
      <c r="N1" s="1"/>
      <c r="O1" s="1"/>
    </row>
    <row r="2" ht="15.75" customHeight="1" spans="15:15">
      <c r="O2" s="65" t="s">
        <v>74</v>
      </c>
    </row>
    <row r="3" ht="28.5" customHeight="1" spans="1:15">
      <c r="A3" s="54" t="s">
        <v>75</v>
      </c>
      <c r="B3" s="54"/>
      <c r="C3" s="54"/>
      <c r="D3" s="54"/>
      <c r="E3" s="54"/>
      <c r="F3" s="54"/>
      <c r="G3" s="54"/>
      <c r="H3" s="54"/>
      <c r="I3" s="54"/>
      <c r="J3" s="54"/>
      <c r="K3" s="54"/>
      <c r="L3" s="54"/>
      <c r="M3" s="54"/>
      <c r="N3" s="54"/>
      <c r="O3" s="54"/>
    </row>
    <row r="4" ht="15" customHeight="1" spans="1:15">
      <c r="A4" s="190" t="s">
        <v>2</v>
      </c>
      <c r="B4" s="119"/>
      <c r="C4" s="81"/>
      <c r="D4" s="81"/>
      <c r="E4" s="81"/>
      <c r="F4" s="81"/>
      <c r="G4" s="7"/>
      <c r="H4" s="81"/>
      <c r="I4" s="81"/>
      <c r="J4" s="7"/>
      <c r="K4" s="81"/>
      <c r="L4" s="81"/>
      <c r="M4" s="7"/>
      <c r="N4" s="7"/>
      <c r="O4" s="120" t="s">
        <v>3</v>
      </c>
    </row>
    <row r="5" ht="18.75" customHeight="1" spans="1:15">
      <c r="A5" s="10" t="s">
        <v>76</v>
      </c>
      <c r="B5" s="10" t="s">
        <v>77</v>
      </c>
      <c r="C5" s="16" t="s">
        <v>58</v>
      </c>
      <c r="D5" s="71" t="s">
        <v>61</v>
      </c>
      <c r="E5" s="71"/>
      <c r="F5" s="71"/>
      <c r="G5" s="191" t="s">
        <v>62</v>
      </c>
      <c r="H5" s="10" t="s">
        <v>63</v>
      </c>
      <c r="I5" s="10" t="s">
        <v>78</v>
      </c>
      <c r="J5" s="11" t="s">
        <v>79</v>
      </c>
      <c r="K5" s="83" t="s">
        <v>80</v>
      </c>
      <c r="L5" s="83" t="s">
        <v>81</v>
      </c>
      <c r="M5" s="83" t="s">
        <v>82</v>
      </c>
      <c r="N5" s="83" t="s">
        <v>83</v>
      </c>
      <c r="O5" s="100" t="s">
        <v>84</v>
      </c>
    </row>
    <row r="6" ht="30" customHeight="1" spans="1:15">
      <c r="A6" s="19"/>
      <c r="B6" s="19"/>
      <c r="C6" s="19"/>
      <c r="D6" s="71" t="s">
        <v>60</v>
      </c>
      <c r="E6" s="71" t="s">
        <v>85</v>
      </c>
      <c r="F6" s="71" t="s">
        <v>86</v>
      </c>
      <c r="G6" s="19"/>
      <c r="H6" s="19"/>
      <c r="I6" s="19"/>
      <c r="J6" s="71" t="s">
        <v>60</v>
      </c>
      <c r="K6" s="104" t="s">
        <v>80</v>
      </c>
      <c r="L6" s="104" t="s">
        <v>81</v>
      </c>
      <c r="M6" s="104" t="s">
        <v>82</v>
      </c>
      <c r="N6" s="104" t="s">
        <v>83</v>
      </c>
      <c r="O6" s="104" t="s">
        <v>84</v>
      </c>
    </row>
    <row r="7" ht="16.5" customHeight="1" spans="1:15">
      <c r="A7" s="71">
        <v>1</v>
      </c>
      <c r="B7" s="71">
        <v>2</v>
      </c>
      <c r="C7" s="71">
        <v>3</v>
      </c>
      <c r="D7" s="71">
        <v>4</v>
      </c>
      <c r="E7" s="71">
        <v>5</v>
      </c>
      <c r="F7" s="71">
        <v>6</v>
      </c>
      <c r="G7" s="71">
        <v>7</v>
      </c>
      <c r="H7" s="57">
        <v>8</v>
      </c>
      <c r="I7" s="57">
        <v>9</v>
      </c>
      <c r="J7" s="57">
        <v>10</v>
      </c>
      <c r="K7" s="57">
        <v>11</v>
      </c>
      <c r="L7" s="57">
        <v>12</v>
      </c>
      <c r="M7" s="57">
        <v>13</v>
      </c>
      <c r="N7" s="57">
        <v>14</v>
      </c>
      <c r="O7" s="71">
        <v>15</v>
      </c>
    </row>
    <row r="8" ht="20.25" customHeight="1" spans="1:15">
      <c r="A8" s="192" t="s">
        <v>87</v>
      </c>
      <c r="B8" s="192" t="s">
        <v>88</v>
      </c>
      <c r="C8" s="193">
        <v>39600</v>
      </c>
      <c r="D8" s="193">
        <v>39600</v>
      </c>
      <c r="E8" s="193">
        <v>39600</v>
      </c>
      <c r="F8" s="193"/>
      <c r="G8" s="193"/>
      <c r="H8" s="193"/>
      <c r="I8" s="193"/>
      <c r="J8" s="193"/>
      <c r="K8" s="193"/>
      <c r="L8" s="193"/>
      <c r="M8" s="193"/>
      <c r="N8" s="193"/>
      <c r="O8" s="193"/>
    </row>
    <row r="9" ht="20.25" customHeight="1" spans="1:15">
      <c r="A9" s="185" t="s">
        <v>89</v>
      </c>
      <c r="B9" s="185" t="str">
        <f>"  "&amp;"其他一般公共服务支出"</f>
        <v>  其他一般公共服务支出</v>
      </c>
      <c r="C9" s="140">
        <v>39600</v>
      </c>
      <c r="D9" s="140">
        <v>39600</v>
      </c>
      <c r="E9" s="140">
        <v>39600</v>
      </c>
      <c r="F9" s="140"/>
      <c r="G9" s="140"/>
      <c r="H9" s="140"/>
      <c r="I9" s="140"/>
      <c r="J9" s="140"/>
      <c r="K9" s="140"/>
      <c r="L9" s="140"/>
      <c r="M9" s="140"/>
      <c r="N9" s="140"/>
      <c r="O9" s="140"/>
    </row>
    <row r="10" ht="20.25" customHeight="1" spans="1:15">
      <c r="A10" s="185" t="s">
        <v>90</v>
      </c>
      <c r="B10" s="185" t="str">
        <f>"    "&amp;"其他一般公共服务支出"</f>
        <v>    其他一般公共服务支出</v>
      </c>
      <c r="C10" s="140">
        <v>39600</v>
      </c>
      <c r="D10" s="140">
        <v>39600</v>
      </c>
      <c r="E10" s="140">
        <v>39600</v>
      </c>
      <c r="F10" s="140"/>
      <c r="G10" s="140"/>
      <c r="H10" s="140"/>
      <c r="I10" s="140"/>
      <c r="J10" s="140"/>
      <c r="K10" s="140"/>
      <c r="L10" s="140"/>
      <c r="M10" s="140"/>
      <c r="N10" s="140"/>
      <c r="O10" s="140"/>
    </row>
    <row r="11" ht="20.25" customHeight="1" spans="1:15">
      <c r="A11" s="185" t="s">
        <v>91</v>
      </c>
      <c r="B11" s="185" t="s">
        <v>92</v>
      </c>
      <c r="C11" s="140">
        <v>109572</v>
      </c>
      <c r="D11" s="140">
        <v>109572</v>
      </c>
      <c r="E11" s="140"/>
      <c r="F11" s="140">
        <v>109572</v>
      </c>
      <c r="G11" s="140"/>
      <c r="H11" s="140"/>
      <c r="I11" s="140"/>
      <c r="J11" s="140"/>
      <c r="K11" s="140"/>
      <c r="L11" s="140"/>
      <c r="M11" s="140"/>
      <c r="N11" s="140"/>
      <c r="O11" s="140"/>
    </row>
    <row r="12" ht="20.25" customHeight="1" spans="1:15">
      <c r="A12" s="185" t="s">
        <v>93</v>
      </c>
      <c r="B12" s="185" t="str">
        <f>"  "&amp;"技术研究与开发"</f>
        <v>  技术研究与开发</v>
      </c>
      <c r="C12" s="140">
        <v>60000</v>
      </c>
      <c r="D12" s="140">
        <v>60000</v>
      </c>
      <c r="E12" s="140"/>
      <c r="F12" s="140">
        <v>60000</v>
      </c>
      <c r="G12" s="140"/>
      <c r="H12" s="140"/>
      <c r="I12" s="140"/>
      <c r="J12" s="140"/>
      <c r="K12" s="140"/>
      <c r="L12" s="140"/>
      <c r="M12" s="140"/>
      <c r="N12" s="140"/>
      <c r="O12" s="140"/>
    </row>
    <row r="13" ht="20.25" customHeight="1" spans="1:15">
      <c r="A13" s="185" t="s">
        <v>94</v>
      </c>
      <c r="B13" s="185" t="str">
        <f>"    "&amp;"其他技术研究与开发支出"</f>
        <v>    其他技术研究与开发支出</v>
      </c>
      <c r="C13" s="140">
        <v>60000</v>
      </c>
      <c r="D13" s="140">
        <v>60000</v>
      </c>
      <c r="E13" s="140"/>
      <c r="F13" s="140">
        <v>60000</v>
      </c>
      <c r="G13" s="140"/>
      <c r="H13" s="140"/>
      <c r="I13" s="140"/>
      <c r="J13" s="140"/>
      <c r="K13" s="140"/>
      <c r="L13" s="140"/>
      <c r="M13" s="140"/>
      <c r="N13" s="140"/>
      <c r="O13" s="140"/>
    </row>
    <row r="14" ht="20.25" customHeight="1" spans="1:15">
      <c r="A14" s="185" t="s">
        <v>95</v>
      </c>
      <c r="B14" s="185" t="str">
        <f>"  "&amp;"其他科学技术支出"</f>
        <v>  其他科学技术支出</v>
      </c>
      <c r="C14" s="140">
        <v>49572</v>
      </c>
      <c r="D14" s="140">
        <v>49572</v>
      </c>
      <c r="E14" s="140"/>
      <c r="F14" s="140">
        <v>49572</v>
      </c>
      <c r="G14" s="140"/>
      <c r="H14" s="140"/>
      <c r="I14" s="140"/>
      <c r="J14" s="140"/>
      <c r="K14" s="140"/>
      <c r="L14" s="140"/>
      <c r="M14" s="140"/>
      <c r="N14" s="140"/>
      <c r="O14" s="140"/>
    </row>
    <row r="15" ht="20.25" customHeight="1" spans="1:15">
      <c r="A15" s="185" t="s">
        <v>96</v>
      </c>
      <c r="B15" s="185" t="str">
        <f>"    "&amp;"其他科学技术支出"</f>
        <v>    其他科学技术支出</v>
      </c>
      <c r="C15" s="140">
        <v>49572</v>
      </c>
      <c r="D15" s="140">
        <v>49572</v>
      </c>
      <c r="E15" s="140"/>
      <c r="F15" s="140">
        <v>49572</v>
      </c>
      <c r="G15" s="140"/>
      <c r="H15" s="140"/>
      <c r="I15" s="140"/>
      <c r="J15" s="140"/>
      <c r="K15" s="140"/>
      <c r="L15" s="140"/>
      <c r="M15" s="140"/>
      <c r="N15" s="140"/>
      <c r="O15" s="140"/>
    </row>
    <row r="16" ht="20.25" customHeight="1" spans="1:15">
      <c r="A16" s="185" t="s">
        <v>97</v>
      </c>
      <c r="B16" s="185" t="s">
        <v>98</v>
      </c>
      <c r="C16" s="140">
        <v>958446.72</v>
      </c>
      <c r="D16" s="140">
        <v>958446.72</v>
      </c>
      <c r="E16" s="140">
        <v>958446.72</v>
      </c>
      <c r="F16" s="140"/>
      <c r="G16" s="140"/>
      <c r="H16" s="140"/>
      <c r="I16" s="140"/>
      <c r="J16" s="140"/>
      <c r="K16" s="140"/>
      <c r="L16" s="140"/>
      <c r="M16" s="140"/>
      <c r="N16" s="140"/>
      <c r="O16" s="140"/>
    </row>
    <row r="17" ht="20.25" customHeight="1" spans="1:15">
      <c r="A17" s="185" t="s">
        <v>99</v>
      </c>
      <c r="B17" s="185" t="str">
        <f>"  "&amp;"行政事业单位养老支出"</f>
        <v>  行政事业单位养老支出</v>
      </c>
      <c r="C17" s="140">
        <v>924030.72</v>
      </c>
      <c r="D17" s="140">
        <v>924030.72</v>
      </c>
      <c r="E17" s="140">
        <v>924030.72</v>
      </c>
      <c r="F17" s="140"/>
      <c r="G17" s="140"/>
      <c r="H17" s="140"/>
      <c r="I17" s="140"/>
      <c r="J17" s="140"/>
      <c r="K17" s="140"/>
      <c r="L17" s="140"/>
      <c r="M17" s="140"/>
      <c r="N17" s="140"/>
      <c r="O17" s="140"/>
    </row>
    <row r="18" ht="20.25" customHeight="1" spans="1:15">
      <c r="A18" s="185" t="s">
        <v>100</v>
      </c>
      <c r="B18" s="185" t="str">
        <f>"    "&amp;"机关事业单位基本养老保险缴费支出"</f>
        <v>    机关事业单位基本养老保险缴费支出</v>
      </c>
      <c r="C18" s="140">
        <v>899230.72</v>
      </c>
      <c r="D18" s="140">
        <v>899230.72</v>
      </c>
      <c r="E18" s="140">
        <v>899230.72</v>
      </c>
      <c r="F18" s="140"/>
      <c r="G18" s="140"/>
      <c r="H18" s="140"/>
      <c r="I18" s="140"/>
      <c r="J18" s="140"/>
      <c r="K18" s="140"/>
      <c r="L18" s="140"/>
      <c r="M18" s="140"/>
      <c r="N18" s="140"/>
      <c r="O18" s="140"/>
    </row>
    <row r="19" ht="20.25" customHeight="1" spans="1:15">
      <c r="A19" s="185" t="s">
        <v>101</v>
      </c>
      <c r="B19" s="185" t="str">
        <f>"    "&amp;"机关事业单位职业年金缴费支出"</f>
        <v>    机关事业单位职业年金缴费支出</v>
      </c>
      <c r="C19" s="140"/>
      <c r="D19" s="140"/>
      <c r="E19" s="140"/>
      <c r="F19" s="140"/>
      <c r="G19" s="140"/>
      <c r="H19" s="140"/>
      <c r="I19" s="140"/>
      <c r="J19" s="140"/>
      <c r="K19" s="140"/>
      <c r="L19" s="140"/>
      <c r="M19" s="140"/>
      <c r="N19" s="140"/>
      <c r="O19" s="140"/>
    </row>
    <row r="20" ht="20.25" customHeight="1" spans="1:15">
      <c r="A20" s="185" t="s">
        <v>102</v>
      </c>
      <c r="B20" s="185" t="str">
        <f>"    "&amp;"其他行政事业单位养老支出"</f>
        <v>    其他行政事业单位养老支出</v>
      </c>
      <c r="C20" s="140">
        <v>24800</v>
      </c>
      <c r="D20" s="140">
        <v>24800</v>
      </c>
      <c r="E20" s="140">
        <v>24800</v>
      </c>
      <c r="F20" s="140"/>
      <c r="G20" s="140"/>
      <c r="H20" s="140"/>
      <c r="I20" s="140"/>
      <c r="J20" s="140"/>
      <c r="K20" s="140"/>
      <c r="L20" s="140"/>
      <c r="M20" s="140"/>
      <c r="N20" s="140"/>
      <c r="O20" s="140"/>
    </row>
    <row r="21" ht="20.25" customHeight="1" spans="1:15">
      <c r="A21" s="185" t="s">
        <v>103</v>
      </c>
      <c r="B21" s="185" t="str">
        <f>"  "&amp;"抚恤"</f>
        <v>  抚恤</v>
      </c>
      <c r="C21" s="140">
        <v>34416</v>
      </c>
      <c r="D21" s="140">
        <v>34416</v>
      </c>
      <c r="E21" s="140">
        <v>34416</v>
      </c>
      <c r="F21" s="140"/>
      <c r="G21" s="140"/>
      <c r="H21" s="140"/>
      <c r="I21" s="140"/>
      <c r="J21" s="140"/>
      <c r="K21" s="140"/>
      <c r="L21" s="140"/>
      <c r="M21" s="140"/>
      <c r="N21" s="140"/>
      <c r="O21" s="140"/>
    </row>
    <row r="22" ht="20.25" customHeight="1" spans="1:15">
      <c r="A22" s="185" t="s">
        <v>104</v>
      </c>
      <c r="B22" s="185" t="str">
        <f>"    "&amp;"死亡抚恤"</f>
        <v>    死亡抚恤</v>
      </c>
      <c r="C22" s="140">
        <v>34416</v>
      </c>
      <c r="D22" s="140">
        <v>34416</v>
      </c>
      <c r="E22" s="140">
        <v>34416</v>
      </c>
      <c r="F22" s="140"/>
      <c r="G22" s="140"/>
      <c r="H22" s="140"/>
      <c r="I22" s="140"/>
      <c r="J22" s="140"/>
      <c r="K22" s="140"/>
      <c r="L22" s="140"/>
      <c r="M22" s="140"/>
      <c r="N22" s="140"/>
      <c r="O22" s="140"/>
    </row>
    <row r="23" ht="20.25" customHeight="1" spans="1:15">
      <c r="A23" s="185" t="s">
        <v>105</v>
      </c>
      <c r="B23" s="185" t="s">
        <v>106</v>
      </c>
      <c r="C23" s="140">
        <v>803972.29</v>
      </c>
      <c r="D23" s="140">
        <v>803972.29</v>
      </c>
      <c r="E23" s="140">
        <v>803972.29</v>
      </c>
      <c r="F23" s="140"/>
      <c r="G23" s="140"/>
      <c r="H23" s="140"/>
      <c r="I23" s="140"/>
      <c r="J23" s="140"/>
      <c r="K23" s="140"/>
      <c r="L23" s="140"/>
      <c r="M23" s="140"/>
      <c r="N23" s="140"/>
      <c r="O23" s="140"/>
    </row>
    <row r="24" ht="20.25" customHeight="1" spans="1:15">
      <c r="A24" s="185" t="s">
        <v>107</v>
      </c>
      <c r="B24" s="185" t="str">
        <f>"  "&amp;"行政事业单位医疗"</f>
        <v>  行政事业单位医疗</v>
      </c>
      <c r="C24" s="140">
        <v>803972.29</v>
      </c>
      <c r="D24" s="140">
        <v>803972.29</v>
      </c>
      <c r="E24" s="140">
        <v>803972.29</v>
      </c>
      <c r="F24" s="140"/>
      <c r="G24" s="140"/>
      <c r="H24" s="140"/>
      <c r="I24" s="140"/>
      <c r="J24" s="140"/>
      <c r="K24" s="140"/>
      <c r="L24" s="140"/>
      <c r="M24" s="140"/>
      <c r="N24" s="140"/>
      <c r="O24" s="140"/>
    </row>
    <row r="25" ht="20.25" customHeight="1" spans="1:15">
      <c r="A25" s="185" t="s">
        <v>108</v>
      </c>
      <c r="B25" s="185" t="str">
        <f>"    "&amp;"行政单位医疗"</f>
        <v>    行政单位医疗</v>
      </c>
      <c r="C25" s="140"/>
      <c r="D25" s="140"/>
      <c r="E25" s="140"/>
      <c r="F25" s="140"/>
      <c r="G25" s="140"/>
      <c r="H25" s="140"/>
      <c r="I25" s="140"/>
      <c r="J25" s="140"/>
      <c r="K25" s="140"/>
      <c r="L25" s="140"/>
      <c r="M25" s="140"/>
      <c r="N25" s="140"/>
      <c r="O25" s="140"/>
    </row>
    <row r="26" ht="20.25" customHeight="1" spans="1:15">
      <c r="A26" s="185" t="s">
        <v>109</v>
      </c>
      <c r="B26" s="185" t="str">
        <f>"    "&amp;"事业单位医疗"</f>
        <v>    事业单位医疗</v>
      </c>
      <c r="C26" s="140">
        <v>420768.9</v>
      </c>
      <c r="D26" s="140">
        <v>420768.9</v>
      </c>
      <c r="E26" s="140">
        <v>420768.9</v>
      </c>
      <c r="F26" s="140"/>
      <c r="G26" s="140"/>
      <c r="H26" s="140"/>
      <c r="I26" s="140"/>
      <c r="J26" s="140"/>
      <c r="K26" s="140"/>
      <c r="L26" s="140"/>
      <c r="M26" s="140"/>
      <c r="N26" s="140"/>
      <c r="O26" s="140"/>
    </row>
    <row r="27" ht="20.25" customHeight="1" spans="1:15">
      <c r="A27" s="185" t="s">
        <v>110</v>
      </c>
      <c r="B27" s="185" t="str">
        <f>"    "&amp;"公务员医疗补助"</f>
        <v>    公务员医疗补助</v>
      </c>
      <c r="C27" s="140">
        <v>357335.01</v>
      </c>
      <c r="D27" s="140">
        <v>357335.01</v>
      </c>
      <c r="E27" s="140">
        <v>357335.01</v>
      </c>
      <c r="F27" s="140"/>
      <c r="G27" s="140"/>
      <c r="H27" s="140"/>
      <c r="I27" s="140"/>
      <c r="J27" s="140"/>
      <c r="K27" s="140"/>
      <c r="L27" s="140"/>
      <c r="M27" s="140"/>
      <c r="N27" s="140"/>
      <c r="O27" s="140"/>
    </row>
    <row r="28" ht="20.25" customHeight="1" spans="1:15">
      <c r="A28" s="185" t="s">
        <v>111</v>
      </c>
      <c r="B28" s="185" t="str">
        <f>"    "&amp;"其他行政事业单位医疗支出"</f>
        <v>    其他行政事业单位医疗支出</v>
      </c>
      <c r="C28" s="140">
        <v>25868.38</v>
      </c>
      <c r="D28" s="140">
        <v>25868.38</v>
      </c>
      <c r="E28" s="140">
        <v>25868.38</v>
      </c>
      <c r="F28" s="140"/>
      <c r="G28" s="140"/>
      <c r="H28" s="140"/>
      <c r="I28" s="140"/>
      <c r="J28" s="140"/>
      <c r="K28" s="140"/>
      <c r="L28" s="140"/>
      <c r="M28" s="140"/>
      <c r="N28" s="140"/>
      <c r="O28" s="140"/>
    </row>
    <row r="29" ht="20.25" customHeight="1" spans="1:15">
      <c r="A29" s="185" t="s">
        <v>112</v>
      </c>
      <c r="B29" s="185" t="s">
        <v>113</v>
      </c>
      <c r="C29" s="140">
        <v>9184362.9</v>
      </c>
      <c r="D29" s="140">
        <v>9184362.9</v>
      </c>
      <c r="E29" s="140">
        <v>6720986.64</v>
      </c>
      <c r="F29" s="140">
        <v>2463376.26</v>
      </c>
      <c r="G29" s="140"/>
      <c r="H29" s="140"/>
      <c r="I29" s="140"/>
      <c r="J29" s="140"/>
      <c r="K29" s="140"/>
      <c r="L29" s="140"/>
      <c r="M29" s="140"/>
      <c r="N29" s="140"/>
      <c r="O29" s="140"/>
    </row>
    <row r="30" ht="20.25" customHeight="1" spans="1:15">
      <c r="A30" s="185" t="s">
        <v>114</v>
      </c>
      <c r="B30" s="185" t="str">
        <f>"  "&amp;"农业农村"</f>
        <v>  农业农村</v>
      </c>
      <c r="C30" s="140">
        <v>9184362.9</v>
      </c>
      <c r="D30" s="140">
        <v>9184362.9</v>
      </c>
      <c r="E30" s="140">
        <v>6720986.64</v>
      </c>
      <c r="F30" s="140">
        <v>2463376.26</v>
      </c>
      <c r="G30" s="140"/>
      <c r="H30" s="140"/>
      <c r="I30" s="140"/>
      <c r="J30" s="140"/>
      <c r="K30" s="140"/>
      <c r="L30" s="140"/>
      <c r="M30" s="140"/>
      <c r="N30" s="140"/>
      <c r="O30" s="140"/>
    </row>
    <row r="31" ht="20.25" customHeight="1" spans="1:15">
      <c r="A31" s="185" t="s">
        <v>115</v>
      </c>
      <c r="B31" s="185" t="str">
        <f>"    "&amp;"事业运行"</f>
        <v>    事业运行</v>
      </c>
      <c r="C31" s="140">
        <v>6720986.64</v>
      </c>
      <c r="D31" s="140">
        <v>6720986.64</v>
      </c>
      <c r="E31" s="140">
        <v>6720986.64</v>
      </c>
      <c r="F31" s="140"/>
      <c r="G31" s="140"/>
      <c r="H31" s="140"/>
      <c r="I31" s="140"/>
      <c r="J31" s="140"/>
      <c r="K31" s="140"/>
      <c r="L31" s="140"/>
      <c r="M31" s="140"/>
      <c r="N31" s="140"/>
      <c r="O31" s="140"/>
    </row>
    <row r="32" ht="20.25" customHeight="1" spans="1:15">
      <c r="A32" s="185" t="s">
        <v>116</v>
      </c>
      <c r="B32" s="185" t="str">
        <f>"    "&amp;"科技转化与推广服务"</f>
        <v>    科技转化与推广服务</v>
      </c>
      <c r="C32" s="140">
        <v>161157.72</v>
      </c>
      <c r="D32" s="140">
        <v>161157.72</v>
      </c>
      <c r="E32" s="140"/>
      <c r="F32" s="140">
        <v>161157.72</v>
      </c>
      <c r="G32" s="140"/>
      <c r="H32" s="140"/>
      <c r="I32" s="140"/>
      <c r="J32" s="140"/>
      <c r="K32" s="140"/>
      <c r="L32" s="140"/>
      <c r="M32" s="140"/>
      <c r="N32" s="140"/>
      <c r="O32" s="140"/>
    </row>
    <row r="33" ht="20.25" customHeight="1" spans="1:15">
      <c r="A33" s="185" t="s">
        <v>117</v>
      </c>
      <c r="B33" s="185" t="str">
        <f>"    "&amp;"病虫害控制"</f>
        <v>    病虫害控制</v>
      </c>
      <c r="C33" s="140">
        <v>2160000</v>
      </c>
      <c r="D33" s="140">
        <v>2160000</v>
      </c>
      <c r="E33" s="140"/>
      <c r="F33" s="140">
        <v>2160000</v>
      </c>
      <c r="G33" s="140"/>
      <c r="H33" s="140"/>
      <c r="I33" s="140"/>
      <c r="J33" s="140"/>
      <c r="K33" s="140"/>
      <c r="L33" s="140"/>
      <c r="M33" s="140"/>
      <c r="N33" s="140"/>
      <c r="O33" s="140"/>
    </row>
    <row r="34" ht="20.25" customHeight="1" spans="1:15">
      <c r="A34" s="185" t="s">
        <v>118</v>
      </c>
      <c r="B34" s="185" t="str">
        <f>"    "&amp;"农业生产发展"</f>
        <v>    农业生产发展</v>
      </c>
      <c r="C34" s="140">
        <v>2043.6</v>
      </c>
      <c r="D34" s="140">
        <v>2043.6</v>
      </c>
      <c r="E34" s="140"/>
      <c r="F34" s="140">
        <v>2043.6</v>
      </c>
      <c r="G34" s="140"/>
      <c r="H34" s="140"/>
      <c r="I34" s="140"/>
      <c r="J34" s="140"/>
      <c r="K34" s="140"/>
      <c r="L34" s="140"/>
      <c r="M34" s="140"/>
      <c r="N34" s="140"/>
      <c r="O34" s="140"/>
    </row>
    <row r="35" ht="20.25" customHeight="1" spans="1:15">
      <c r="A35" s="185" t="s">
        <v>119</v>
      </c>
      <c r="B35" s="185" t="str">
        <f>"    "&amp;"渔业发展"</f>
        <v>    渔业发展</v>
      </c>
      <c r="C35" s="140">
        <v>140174.94</v>
      </c>
      <c r="D35" s="140">
        <v>140174.94</v>
      </c>
      <c r="E35" s="140"/>
      <c r="F35" s="140">
        <v>140174.94</v>
      </c>
      <c r="G35" s="140"/>
      <c r="H35" s="140"/>
      <c r="I35" s="140"/>
      <c r="J35" s="140"/>
      <c r="K35" s="140"/>
      <c r="L35" s="140"/>
      <c r="M35" s="140"/>
      <c r="N35" s="140"/>
      <c r="O35" s="140"/>
    </row>
    <row r="36" ht="20.25" customHeight="1" spans="1:15">
      <c r="A36" s="185" t="s">
        <v>120</v>
      </c>
      <c r="B36" s="185" t="s">
        <v>121</v>
      </c>
      <c r="C36" s="140">
        <v>717730.56</v>
      </c>
      <c r="D36" s="140">
        <v>717730.56</v>
      </c>
      <c r="E36" s="140">
        <v>717730.56</v>
      </c>
      <c r="F36" s="140"/>
      <c r="G36" s="140"/>
      <c r="H36" s="140"/>
      <c r="I36" s="140"/>
      <c r="J36" s="140"/>
      <c r="K36" s="140"/>
      <c r="L36" s="140"/>
      <c r="M36" s="140"/>
      <c r="N36" s="140"/>
      <c r="O36" s="140"/>
    </row>
    <row r="37" ht="20.25" customHeight="1" spans="1:15">
      <c r="A37" s="185" t="s">
        <v>122</v>
      </c>
      <c r="B37" s="185" t="str">
        <f>"  "&amp;"住房改革支出"</f>
        <v>  住房改革支出</v>
      </c>
      <c r="C37" s="140">
        <v>717730.56</v>
      </c>
      <c r="D37" s="140">
        <v>717730.56</v>
      </c>
      <c r="E37" s="140">
        <v>717730.56</v>
      </c>
      <c r="F37" s="140"/>
      <c r="G37" s="140"/>
      <c r="H37" s="140"/>
      <c r="I37" s="140"/>
      <c r="J37" s="140"/>
      <c r="K37" s="140"/>
      <c r="L37" s="140"/>
      <c r="M37" s="140"/>
      <c r="N37" s="140"/>
      <c r="O37" s="140"/>
    </row>
    <row r="38" ht="20.25" customHeight="1" spans="1:15">
      <c r="A38" s="185" t="s">
        <v>123</v>
      </c>
      <c r="B38" s="185" t="str">
        <f>"    "&amp;"住房公积金"</f>
        <v>    住房公积金</v>
      </c>
      <c r="C38" s="140">
        <v>717730.56</v>
      </c>
      <c r="D38" s="140">
        <v>717730.56</v>
      </c>
      <c r="E38" s="140">
        <v>717730.56</v>
      </c>
      <c r="F38" s="140"/>
      <c r="G38" s="140"/>
      <c r="H38" s="140"/>
      <c r="I38" s="140"/>
      <c r="J38" s="140"/>
      <c r="K38" s="140"/>
      <c r="L38" s="140"/>
      <c r="M38" s="140"/>
      <c r="N38" s="140"/>
      <c r="O38" s="140"/>
    </row>
    <row r="39" ht="20.25" customHeight="1" spans="1:15">
      <c r="A39" s="137" t="s">
        <v>124</v>
      </c>
      <c r="B39" s="194" t="s">
        <v>124</v>
      </c>
      <c r="C39" s="114">
        <v>11813684.47</v>
      </c>
      <c r="D39" s="140">
        <v>11813684.47</v>
      </c>
      <c r="E39" s="114">
        <v>9240736.21</v>
      </c>
      <c r="F39" s="114">
        <v>2572948.26</v>
      </c>
      <c r="G39" s="114"/>
      <c r="H39" s="140"/>
      <c r="I39" s="114"/>
      <c r="J39" s="140"/>
      <c r="K39" s="114"/>
      <c r="L39" s="114"/>
      <c r="M39" s="114"/>
      <c r="N39" s="114"/>
      <c r="O39" s="114"/>
    </row>
  </sheetData>
  <mergeCells count="11">
    <mergeCell ref="A3:O3"/>
    <mergeCell ref="A4:L4"/>
    <mergeCell ref="D5:F5"/>
    <mergeCell ref="J5:O5"/>
    <mergeCell ref="A39:B39"/>
    <mergeCell ref="A5:A6"/>
    <mergeCell ref="B5:B6"/>
    <mergeCell ref="C5:C6"/>
    <mergeCell ref="G5:G6"/>
    <mergeCell ref="H5:H6"/>
    <mergeCell ref="I5:I6"/>
  </mergeCell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Right="0"/>
  </sheetPr>
  <dimension ref="A1:D36"/>
  <sheetViews>
    <sheetView showZeros="0" workbookViewId="0">
      <pane ySplit="1" topLeftCell="A20" activePane="bottomLeft" state="frozen"/>
      <selection/>
      <selection pane="bottomLeft" activeCell="A4" sqref="A4:B4"/>
    </sheetView>
  </sheetViews>
  <sheetFormatPr defaultColWidth="9.14166666666667" defaultRowHeight="14.25" customHeight="1" outlineLevelCol="3"/>
  <cols>
    <col min="1" max="1" width="49.275" customWidth="1"/>
    <col min="2" max="2" width="43.3166666666667" customWidth="1"/>
    <col min="3" max="3" width="48.575" customWidth="1"/>
    <col min="4" max="4" width="41.175" customWidth="1"/>
  </cols>
  <sheetData>
    <row r="1" customHeight="1" spans="1:4">
      <c r="A1" s="1"/>
      <c r="B1" s="1"/>
      <c r="C1" s="1"/>
      <c r="D1" s="1"/>
    </row>
    <row r="2" customHeight="1" spans="4:4">
      <c r="D2" s="117" t="s">
        <v>125</v>
      </c>
    </row>
    <row r="3" ht="31.5" customHeight="1" spans="1:4">
      <c r="A3" s="53" t="s">
        <v>126</v>
      </c>
      <c r="B3" s="171"/>
      <c r="C3" s="171"/>
      <c r="D3" s="171"/>
    </row>
    <row r="4" ht="17.25" customHeight="1" spans="1:4">
      <c r="A4" s="45" t="s">
        <v>2</v>
      </c>
      <c r="B4" s="46"/>
      <c r="C4" s="172"/>
      <c r="D4" s="118" t="s">
        <v>3</v>
      </c>
    </row>
    <row r="5" ht="24.65" customHeight="1" spans="1:4">
      <c r="A5" s="11" t="s">
        <v>4</v>
      </c>
      <c r="B5" s="13"/>
      <c r="C5" s="11" t="s">
        <v>5</v>
      </c>
      <c r="D5" s="13"/>
    </row>
    <row r="6" ht="15.65" customHeight="1" spans="1:4">
      <c r="A6" s="16" t="s">
        <v>6</v>
      </c>
      <c r="B6" s="173" t="s">
        <v>7</v>
      </c>
      <c r="C6" s="16" t="s">
        <v>127</v>
      </c>
      <c r="D6" s="173" t="s">
        <v>7</v>
      </c>
    </row>
    <row r="7" ht="14.15" customHeight="1" spans="1:4">
      <c r="A7" s="19"/>
      <c r="B7" s="18"/>
      <c r="C7" s="19"/>
      <c r="D7" s="18"/>
    </row>
    <row r="8" ht="29.15" customHeight="1" spans="1:4">
      <c r="A8" s="174" t="s">
        <v>128</v>
      </c>
      <c r="B8" s="175">
        <v>9790736.21</v>
      </c>
      <c r="C8" s="176" t="s">
        <v>129</v>
      </c>
      <c r="D8" s="111">
        <v>11813684.47</v>
      </c>
    </row>
    <row r="9" ht="29.15" customHeight="1" spans="1:4">
      <c r="A9" s="177" t="s">
        <v>130</v>
      </c>
      <c r="B9" s="178">
        <v>9790736.21</v>
      </c>
      <c r="C9" s="179" t="s">
        <v>131</v>
      </c>
      <c r="D9" s="114">
        <v>39600</v>
      </c>
    </row>
    <row r="10" ht="29.15" customHeight="1" spans="1:4">
      <c r="A10" s="177" t="s">
        <v>132</v>
      </c>
      <c r="B10" s="180"/>
      <c r="C10" s="179" t="s">
        <v>133</v>
      </c>
      <c r="D10" s="114"/>
    </row>
    <row r="11" ht="29.15" customHeight="1" spans="1:4">
      <c r="A11" s="177" t="s">
        <v>134</v>
      </c>
      <c r="B11" s="180"/>
      <c r="C11" s="179" t="s">
        <v>135</v>
      </c>
      <c r="D11" s="114"/>
    </row>
    <row r="12" ht="29.15" customHeight="1" spans="1:4">
      <c r="A12" s="181" t="s">
        <v>136</v>
      </c>
      <c r="B12" s="135">
        <v>2022948.26</v>
      </c>
      <c r="C12" s="179" t="s">
        <v>137</v>
      </c>
      <c r="D12" s="114"/>
    </row>
    <row r="13" ht="29.15" customHeight="1" spans="1:4">
      <c r="A13" s="177" t="s">
        <v>130</v>
      </c>
      <c r="B13" s="135">
        <v>2022948.26</v>
      </c>
      <c r="C13" s="179" t="s">
        <v>138</v>
      </c>
      <c r="D13" s="114"/>
    </row>
    <row r="14" ht="29.15" customHeight="1" spans="1:4">
      <c r="A14" s="182" t="s">
        <v>132</v>
      </c>
      <c r="B14" s="135"/>
      <c r="C14" s="179" t="s">
        <v>139</v>
      </c>
      <c r="D14" s="114">
        <v>109572</v>
      </c>
    </row>
    <row r="15" ht="29.15" customHeight="1" spans="1:4">
      <c r="A15" s="182" t="s">
        <v>134</v>
      </c>
      <c r="B15" s="135"/>
      <c r="C15" s="179" t="s">
        <v>140</v>
      </c>
      <c r="D15" s="114"/>
    </row>
    <row r="16" ht="29.15" customHeight="1" spans="1:4">
      <c r="A16" s="183"/>
      <c r="B16" s="184"/>
      <c r="C16" s="179" t="s">
        <v>141</v>
      </c>
      <c r="D16" s="114">
        <v>958446.72</v>
      </c>
    </row>
    <row r="17" ht="29.15" customHeight="1" spans="1:4">
      <c r="A17" s="183"/>
      <c r="B17" s="185"/>
      <c r="C17" s="179" t="s">
        <v>142</v>
      </c>
      <c r="D17" s="114">
        <v>803972.29</v>
      </c>
    </row>
    <row r="18" ht="29.15" customHeight="1" spans="1:4">
      <c r="A18" s="183"/>
      <c r="B18" s="186"/>
      <c r="C18" s="179" t="s">
        <v>143</v>
      </c>
      <c r="D18" s="114"/>
    </row>
    <row r="19" ht="29.15" customHeight="1" spans="1:4">
      <c r="A19" s="183"/>
      <c r="B19" s="186"/>
      <c r="C19" s="179" t="s">
        <v>144</v>
      </c>
      <c r="D19" s="114"/>
    </row>
    <row r="20" ht="29.15" customHeight="1" spans="1:4">
      <c r="A20" s="183"/>
      <c r="B20" s="187"/>
      <c r="C20" s="179" t="s">
        <v>145</v>
      </c>
      <c r="D20" s="114">
        <v>9184362.9</v>
      </c>
    </row>
    <row r="21" ht="29.15" customHeight="1" spans="1:4">
      <c r="A21" s="183"/>
      <c r="B21" s="187"/>
      <c r="C21" s="179" t="s">
        <v>146</v>
      </c>
      <c r="D21" s="114"/>
    </row>
    <row r="22" ht="29.15" customHeight="1" spans="1:4">
      <c r="A22" s="183"/>
      <c r="B22" s="187"/>
      <c r="C22" s="179" t="s">
        <v>147</v>
      </c>
      <c r="D22" s="114"/>
    </row>
    <row r="23" ht="29.15" customHeight="1" spans="1:4">
      <c r="A23" s="183"/>
      <c r="B23" s="187"/>
      <c r="C23" s="179" t="s">
        <v>148</v>
      </c>
      <c r="D23" s="114"/>
    </row>
    <row r="24" ht="29.15" customHeight="1" spans="1:4">
      <c r="A24" s="183"/>
      <c r="B24" s="187"/>
      <c r="C24" s="179" t="s">
        <v>149</v>
      </c>
      <c r="D24" s="114"/>
    </row>
    <row r="25" ht="29.15" customHeight="1" spans="1:4">
      <c r="A25" s="183"/>
      <c r="B25" s="187"/>
      <c r="C25" s="179" t="s">
        <v>150</v>
      </c>
      <c r="D25" s="114"/>
    </row>
    <row r="26" ht="29.15" customHeight="1" spans="1:4">
      <c r="A26" s="183"/>
      <c r="B26" s="187"/>
      <c r="C26" s="179" t="s">
        <v>151</v>
      </c>
      <c r="D26" s="114"/>
    </row>
    <row r="27" ht="29.15" customHeight="1" spans="1:4">
      <c r="A27" s="183"/>
      <c r="B27" s="187"/>
      <c r="C27" s="179" t="s">
        <v>152</v>
      </c>
      <c r="D27" s="114">
        <v>717730.56</v>
      </c>
    </row>
    <row r="28" ht="29.15" customHeight="1" spans="1:4">
      <c r="A28" s="183"/>
      <c r="B28" s="187"/>
      <c r="C28" s="179" t="s">
        <v>153</v>
      </c>
      <c r="D28" s="114"/>
    </row>
    <row r="29" ht="29.15" customHeight="1" spans="1:4">
      <c r="A29" s="183"/>
      <c r="B29" s="187"/>
      <c r="C29" s="179" t="s">
        <v>154</v>
      </c>
      <c r="D29" s="114"/>
    </row>
    <row r="30" ht="29.15" customHeight="1" spans="1:4">
      <c r="A30" s="183"/>
      <c r="B30" s="187"/>
      <c r="C30" s="179" t="s">
        <v>155</v>
      </c>
      <c r="D30" s="114"/>
    </row>
    <row r="31" ht="29.15" customHeight="1" spans="1:4">
      <c r="A31" s="183"/>
      <c r="B31" s="187"/>
      <c r="C31" s="179" t="s">
        <v>156</v>
      </c>
      <c r="D31" s="114"/>
    </row>
    <row r="32" ht="29.15" customHeight="1" spans="1:4">
      <c r="A32" s="183"/>
      <c r="B32" s="186"/>
      <c r="C32" s="179" t="s">
        <v>157</v>
      </c>
      <c r="D32" s="114"/>
    </row>
    <row r="33" ht="29.15" customHeight="1" spans="1:4">
      <c r="A33" s="183"/>
      <c r="B33" s="186"/>
      <c r="C33" s="179" t="s">
        <v>158</v>
      </c>
      <c r="D33" s="114"/>
    </row>
    <row r="34" ht="29.15" customHeight="1" spans="1:4">
      <c r="A34" s="183"/>
      <c r="B34" s="186"/>
      <c r="C34" s="179" t="s">
        <v>159</v>
      </c>
      <c r="D34" s="114"/>
    </row>
    <row r="35" ht="29.15" customHeight="1" spans="1:4">
      <c r="A35" s="183"/>
      <c r="B35" s="186"/>
      <c r="C35" s="116" t="s">
        <v>160</v>
      </c>
      <c r="D35" s="186"/>
    </row>
    <row r="36" ht="29.15" customHeight="1" spans="1:4">
      <c r="A36" s="183" t="s">
        <v>161</v>
      </c>
      <c r="B36" s="188">
        <v>11813684.47</v>
      </c>
      <c r="C36" s="189" t="s">
        <v>53</v>
      </c>
      <c r="D36" s="188">
        <v>11813684.47</v>
      </c>
    </row>
  </sheetData>
  <mergeCells count="8">
    <mergeCell ref="A3:D3"/>
    <mergeCell ref="A4:B4"/>
    <mergeCell ref="A5:B5"/>
    <mergeCell ref="C5:D5"/>
    <mergeCell ref="A6:A7"/>
    <mergeCell ref="B6:B7"/>
    <mergeCell ref="C6:C7"/>
    <mergeCell ref="D6:D7"/>
  </mergeCell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Right="0"/>
  </sheetPr>
  <dimension ref="A1:G37"/>
  <sheetViews>
    <sheetView showZeros="0" workbookViewId="0">
      <pane ySplit="1" topLeftCell="A10" activePane="bottomLeft" state="frozen"/>
      <selection/>
      <selection pane="bottomLeft" activeCell="D40" sqref="D40"/>
    </sheetView>
  </sheetViews>
  <sheetFormatPr defaultColWidth="9.14166666666667" defaultRowHeight="14.25" customHeight="1" outlineLevelCol="6"/>
  <cols>
    <col min="1" max="1" width="20.1416666666667" customWidth="1"/>
    <col min="2" max="2" width="37.3166666666667" customWidth="1"/>
    <col min="3" max="3" width="24.275" customWidth="1"/>
    <col min="4" max="6" width="25.025" customWidth="1"/>
    <col min="7" max="7" width="24.275" customWidth="1"/>
  </cols>
  <sheetData>
    <row r="1" customHeight="1" spans="1:7">
      <c r="A1" s="1"/>
      <c r="B1" s="1"/>
      <c r="C1" s="1"/>
      <c r="D1" s="1"/>
      <c r="E1" s="1"/>
      <c r="F1" s="1"/>
      <c r="G1" s="1"/>
    </row>
    <row r="2" ht="12" customHeight="1" spans="4:7">
      <c r="D2" s="136"/>
      <c r="F2" s="65"/>
      <c r="G2" s="65" t="s">
        <v>162</v>
      </c>
    </row>
    <row r="3" ht="39" customHeight="1" spans="1:7">
      <c r="A3" s="4" t="s">
        <v>163</v>
      </c>
      <c r="B3" s="4"/>
      <c r="C3" s="4"/>
      <c r="D3" s="4"/>
      <c r="E3" s="4"/>
      <c r="F3" s="4"/>
      <c r="G3" s="4"/>
    </row>
    <row r="4" ht="18" customHeight="1" spans="1:7">
      <c r="A4" s="5" t="s">
        <v>2</v>
      </c>
      <c r="F4" s="120"/>
      <c r="G4" s="120" t="s">
        <v>3</v>
      </c>
    </row>
    <row r="5" ht="20.25" customHeight="1" spans="1:7">
      <c r="A5" s="159" t="s">
        <v>164</v>
      </c>
      <c r="B5" s="160"/>
      <c r="C5" s="161" t="s">
        <v>58</v>
      </c>
      <c r="D5" s="12" t="s">
        <v>85</v>
      </c>
      <c r="E5" s="12"/>
      <c r="F5" s="13"/>
      <c r="G5" s="161" t="s">
        <v>86</v>
      </c>
    </row>
    <row r="6" ht="20.25" customHeight="1" spans="1:7">
      <c r="A6" s="162" t="s">
        <v>76</v>
      </c>
      <c r="B6" s="163" t="s">
        <v>77</v>
      </c>
      <c r="C6" s="107"/>
      <c r="D6" s="107" t="s">
        <v>60</v>
      </c>
      <c r="E6" s="107" t="s">
        <v>165</v>
      </c>
      <c r="F6" s="107" t="s">
        <v>166</v>
      </c>
      <c r="G6" s="107"/>
    </row>
    <row r="7" ht="13.5" customHeight="1" spans="1:7">
      <c r="A7" s="164" t="s">
        <v>167</v>
      </c>
      <c r="B7" s="164" t="s">
        <v>168</v>
      </c>
      <c r="C7" s="164" t="s">
        <v>169</v>
      </c>
      <c r="D7" s="71"/>
      <c r="E7" s="164" t="s">
        <v>170</v>
      </c>
      <c r="F7" s="164" t="s">
        <v>171</v>
      </c>
      <c r="G7" s="164" t="s">
        <v>172</v>
      </c>
    </row>
    <row r="8" ht="18" customHeight="1" spans="1:7">
      <c r="A8" s="109" t="s">
        <v>87</v>
      </c>
      <c r="B8" s="109" t="s">
        <v>88</v>
      </c>
      <c r="C8" s="165">
        <v>39600</v>
      </c>
      <c r="D8" s="165">
        <v>39600</v>
      </c>
      <c r="E8" s="165"/>
      <c r="F8" s="165">
        <v>39600</v>
      </c>
      <c r="G8" s="165"/>
    </row>
    <row r="9" ht="18" customHeight="1" spans="1:7">
      <c r="A9" s="166" t="s">
        <v>89</v>
      </c>
      <c r="B9" s="166" t="s">
        <v>173</v>
      </c>
      <c r="C9" s="167">
        <v>39600</v>
      </c>
      <c r="D9" s="167">
        <v>39600</v>
      </c>
      <c r="E9" s="167"/>
      <c r="F9" s="167">
        <v>39600</v>
      </c>
      <c r="G9" s="167"/>
    </row>
    <row r="10" ht="18" customHeight="1" spans="1:7">
      <c r="A10" s="168" t="s">
        <v>90</v>
      </c>
      <c r="B10" s="168" t="s">
        <v>173</v>
      </c>
      <c r="C10" s="167">
        <v>39600</v>
      </c>
      <c r="D10" s="167">
        <v>39600</v>
      </c>
      <c r="E10" s="167"/>
      <c r="F10" s="167">
        <v>39600</v>
      </c>
      <c r="G10" s="167"/>
    </row>
    <row r="11" ht="18" customHeight="1" spans="1:7">
      <c r="A11" s="112" t="s">
        <v>91</v>
      </c>
      <c r="B11" s="112" t="s">
        <v>92</v>
      </c>
      <c r="C11" s="167">
        <v>109572</v>
      </c>
      <c r="D11" s="167"/>
      <c r="E11" s="167"/>
      <c r="F11" s="167"/>
      <c r="G11" s="167">
        <v>109572</v>
      </c>
    </row>
    <row r="12" ht="18" customHeight="1" spans="1:7">
      <c r="A12" s="166" t="s">
        <v>93</v>
      </c>
      <c r="B12" s="166" t="s">
        <v>174</v>
      </c>
      <c r="C12" s="167">
        <v>60000</v>
      </c>
      <c r="D12" s="167"/>
      <c r="E12" s="167"/>
      <c r="F12" s="167"/>
      <c r="G12" s="167">
        <v>60000</v>
      </c>
    </row>
    <row r="13" ht="18" customHeight="1" spans="1:7">
      <c r="A13" s="168" t="s">
        <v>94</v>
      </c>
      <c r="B13" s="168" t="s">
        <v>175</v>
      </c>
      <c r="C13" s="167">
        <v>60000</v>
      </c>
      <c r="D13" s="167"/>
      <c r="E13" s="167"/>
      <c r="F13" s="167"/>
      <c r="G13" s="167">
        <v>60000</v>
      </c>
    </row>
    <row r="14" ht="18" customHeight="1" spans="1:7">
      <c r="A14" s="166" t="s">
        <v>95</v>
      </c>
      <c r="B14" s="166" t="s">
        <v>176</v>
      </c>
      <c r="C14" s="167">
        <v>49572</v>
      </c>
      <c r="D14" s="167"/>
      <c r="E14" s="167"/>
      <c r="F14" s="167"/>
      <c r="G14" s="167">
        <v>49572</v>
      </c>
    </row>
    <row r="15" ht="18" customHeight="1" spans="1:7">
      <c r="A15" s="168" t="s">
        <v>96</v>
      </c>
      <c r="B15" s="168" t="s">
        <v>176</v>
      </c>
      <c r="C15" s="167">
        <v>49572</v>
      </c>
      <c r="D15" s="167"/>
      <c r="E15" s="167"/>
      <c r="F15" s="167"/>
      <c r="G15" s="167">
        <v>49572</v>
      </c>
    </row>
    <row r="16" ht="18" customHeight="1" spans="1:7">
      <c r="A16" s="112" t="s">
        <v>97</v>
      </c>
      <c r="B16" s="112" t="s">
        <v>98</v>
      </c>
      <c r="C16" s="167">
        <v>958446.72</v>
      </c>
      <c r="D16" s="167">
        <v>958446.72</v>
      </c>
      <c r="E16" s="167">
        <v>933646.72</v>
      </c>
      <c r="F16" s="167">
        <v>24800</v>
      </c>
      <c r="G16" s="167"/>
    </row>
    <row r="17" ht="18" customHeight="1" spans="1:7">
      <c r="A17" s="166" t="s">
        <v>99</v>
      </c>
      <c r="B17" s="166" t="s">
        <v>177</v>
      </c>
      <c r="C17" s="167">
        <v>924030.72</v>
      </c>
      <c r="D17" s="167">
        <v>924030.72</v>
      </c>
      <c r="E17" s="167">
        <v>899230.72</v>
      </c>
      <c r="F17" s="167">
        <v>24800</v>
      </c>
      <c r="G17" s="167"/>
    </row>
    <row r="18" ht="18" customHeight="1" spans="1:7">
      <c r="A18" s="168" t="s">
        <v>100</v>
      </c>
      <c r="B18" s="168" t="s">
        <v>178</v>
      </c>
      <c r="C18" s="167">
        <v>899230.72</v>
      </c>
      <c r="D18" s="167">
        <v>899230.72</v>
      </c>
      <c r="E18" s="167">
        <v>899230.72</v>
      </c>
      <c r="F18" s="167"/>
      <c r="G18" s="167"/>
    </row>
    <row r="19" ht="18" customHeight="1" spans="1:7">
      <c r="A19" s="168" t="s">
        <v>102</v>
      </c>
      <c r="B19" s="168" t="s">
        <v>179</v>
      </c>
      <c r="C19" s="167">
        <v>24800</v>
      </c>
      <c r="D19" s="167">
        <v>24800</v>
      </c>
      <c r="E19" s="167"/>
      <c r="F19" s="167">
        <v>24800</v>
      </c>
      <c r="G19" s="167"/>
    </row>
    <row r="20" ht="18" customHeight="1" spans="1:7">
      <c r="A20" s="166" t="s">
        <v>103</v>
      </c>
      <c r="B20" s="166" t="s">
        <v>180</v>
      </c>
      <c r="C20" s="167">
        <v>34416</v>
      </c>
      <c r="D20" s="167">
        <v>34416</v>
      </c>
      <c r="E20" s="167">
        <v>34416</v>
      </c>
      <c r="F20" s="167"/>
      <c r="G20" s="167"/>
    </row>
    <row r="21" ht="18" customHeight="1" spans="1:7">
      <c r="A21" s="168" t="s">
        <v>104</v>
      </c>
      <c r="B21" s="168" t="s">
        <v>181</v>
      </c>
      <c r="C21" s="167">
        <v>34416</v>
      </c>
      <c r="D21" s="167">
        <v>34416</v>
      </c>
      <c r="E21" s="167">
        <v>34416</v>
      </c>
      <c r="F21" s="167"/>
      <c r="G21" s="167"/>
    </row>
    <row r="22" ht="18" customHeight="1" spans="1:7">
      <c r="A22" s="112" t="s">
        <v>105</v>
      </c>
      <c r="B22" s="112" t="s">
        <v>106</v>
      </c>
      <c r="C22" s="167">
        <v>803972.29</v>
      </c>
      <c r="D22" s="167">
        <v>803972.29</v>
      </c>
      <c r="E22" s="167">
        <v>803972.29</v>
      </c>
      <c r="F22" s="167"/>
      <c r="G22" s="167"/>
    </row>
    <row r="23" ht="18" customHeight="1" spans="1:7">
      <c r="A23" s="166" t="s">
        <v>107</v>
      </c>
      <c r="B23" s="166" t="s">
        <v>182</v>
      </c>
      <c r="C23" s="167">
        <v>803972.29</v>
      </c>
      <c r="D23" s="167">
        <v>803972.29</v>
      </c>
      <c r="E23" s="167">
        <v>803972.29</v>
      </c>
      <c r="F23" s="167"/>
      <c r="G23" s="167"/>
    </row>
    <row r="24" ht="18" customHeight="1" spans="1:7">
      <c r="A24" s="168" t="s">
        <v>109</v>
      </c>
      <c r="B24" s="168" t="s">
        <v>183</v>
      </c>
      <c r="C24" s="167">
        <v>420768.9</v>
      </c>
      <c r="D24" s="167">
        <v>420768.9</v>
      </c>
      <c r="E24" s="167">
        <v>420768.9</v>
      </c>
      <c r="F24" s="167"/>
      <c r="G24" s="167"/>
    </row>
    <row r="25" ht="18" customHeight="1" spans="1:7">
      <c r="A25" s="168" t="s">
        <v>110</v>
      </c>
      <c r="B25" s="168" t="s">
        <v>184</v>
      </c>
      <c r="C25" s="167">
        <v>357335.01</v>
      </c>
      <c r="D25" s="167">
        <v>357335.01</v>
      </c>
      <c r="E25" s="167">
        <v>357335.01</v>
      </c>
      <c r="F25" s="167"/>
      <c r="G25" s="167"/>
    </row>
    <row r="26" ht="18" customHeight="1" spans="1:7">
      <c r="A26" s="168" t="s">
        <v>111</v>
      </c>
      <c r="B26" s="168" t="s">
        <v>185</v>
      </c>
      <c r="C26" s="167">
        <v>25868.38</v>
      </c>
      <c r="D26" s="167">
        <v>25868.38</v>
      </c>
      <c r="E26" s="167">
        <v>25868.38</v>
      </c>
      <c r="F26" s="167"/>
      <c r="G26" s="167"/>
    </row>
    <row r="27" ht="18" customHeight="1" spans="1:7">
      <c r="A27" s="112" t="s">
        <v>112</v>
      </c>
      <c r="B27" s="112" t="s">
        <v>113</v>
      </c>
      <c r="C27" s="167">
        <v>9184362.9</v>
      </c>
      <c r="D27" s="167">
        <v>6720986.64</v>
      </c>
      <c r="E27" s="167">
        <v>6380359.76</v>
      </c>
      <c r="F27" s="167">
        <v>340626.88</v>
      </c>
      <c r="G27" s="167">
        <v>2463376.26</v>
      </c>
    </row>
    <row r="28" ht="18" customHeight="1" spans="1:7">
      <c r="A28" s="166" t="s">
        <v>114</v>
      </c>
      <c r="B28" s="166" t="s">
        <v>186</v>
      </c>
      <c r="C28" s="167">
        <v>9184362.9</v>
      </c>
      <c r="D28" s="167">
        <v>6720986.64</v>
      </c>
      <c r="E28" s="167">
        <v>6380359.76</v>
      </c>
      <c r="F28" s="167">
        <v>340626.88</v>
      </c>
      <c r="G28" s="167">
        <v>2463376.26</v>
      </c>
    </row>
    <row r="29" ht="18" customHeight="1" spans="1:7">
      <c r="A29" s="168" t="s">
        <v>115</v>
      </c>
      <c r="B29" s="168" t="s">
        <v>187</v>
      </c>
      <c r="C29" s="167">
        <v>6720986.64</v>
      </c>
      <c r="D29" s="167">
        <v>6720986.64</v>
      </c>
      <c r="E29" s="167">
        <v>6380359.76</v>
      </c>
      <c r="F29" s="167">
        <v>340626.88</v>
      </c>
      <c r="G29" s="167"/>
    </row>
    <row r="30" ht="18" customHeight="1" spans="1:7">
      <c r="A30" s="168" t="s">
        <v>116</v>
      </c>
      <c r="B30" s="168" t="s">
        <v>188</v>
      </c>
      <c r="C30" s="167">
        <v>161157.72</v>
      </c>
      <c r="D30" s="167"/>
      <c r="E30" s="167"/>
      <c r="F30" s="167"/>
      <c r="G30" s="167">
        <v>161157.72</v>
      </c>
    </row>
    <row r="31" ht="18" customHeight="1" spans="1:7">
      <c r="A31" s="168" t="s">
        <v>117</v>
      </c>
      <c r="B31" s="168" t="s">
        <v>189</v>
      </c>
      <c r="C31" s="167">
        <v>2160000</v>
      </c>
      <c r="D31" s="167"/>
      <c r="E31" s="167"/>
      <c r="F31" s="167"/>
      <c r="G31" s="167">
        <v>2160000</v>
      </c>
    </row>
    <row r="32" ht="18" customHeight="1" spans="1:7">
      <c r="A32" s="168" t="s">
        <v>118</v>
      </c>
      <c r="B32" s="168" t="s">
        <v>190</v>
      </c>
      <c r="C32" s="167">
        <v>2043.6</v>
      </c>
      <c r="D32" s="167"/>
      <c r="E32" s="167"/>
      <c r="F32" s="167"/>
      <c r="G32" s="167">
        <v>2043.6</v>
      </c>
    </row>
    <row r="33" ht="18" customHeight="1" spans="1:7">
      <c r="A33" s="168" t="s">
        <v>119</v>
      </c>
      <c r="B33" s="168" t="s">
        <v>191</v>
      </c>
      <c r="C33" s="167">
        <v>140174.94</v>
      </c>
      <c r="D33" s="167"/>
      <c r="E33" s="167"/>
      <c r="F33" s="167"/>
      <c r="G33" s="167">
        <v>140174.94</v>
      </c>
    </row>
    <row r="34" ht="18" customHeight="1" spans="1:7">
      <c r="A34" s="112" t="s">
        <v>120</v>
      </c>
      <c r="B34" s="112" t="s">
        <v>121</v>
      </c>
      <c r="C34" s="167">
        <v>717730.56</v>
      </c>
      <c r="D34" s="167">
        <v>717730.56</v>
      </c>
      <c r="E34" s="167">
        <v>717730.56</v>
      </c>
      <c r="F34" s="167"/>
      <c r="G34" s="167"/>
    </row>
    <row r="35" ht="18" customHeight="1" spans="1:7">
      <c r="A35" s="166" t="s">
        <v>122</v>
      </c>
      <c r="B35" s="166" t="s">
        <v>192</v>
      </c>
      <c r="C35" s="167">
        <v>717730.56</v>
      </c>
      <c r="D35" s="167">
        <v>717730.56</v>
      </c>
      <c r="E35" s="167">
        <v>717730.56</v>
      </c>
      <c r="F35" s="167"/>
      <c r="G35" s="167"/>
    </row>
    <row r="36" ht="18" customHeight="1" spans="1:7">
      <c r="A36" s="168" t="s">
        <v>123</v>
      </c>
      <c r="B36" s="168" t="s">
        <v>193</v>
      </c>
      <c r="C36" s="167">
        <v>717730.56</v>
      </c>
      <c r="D36" s="167">
        <v>717730.56</v>
      </c>
      <c r="E36" s="167">
        <v>717730.56</v>
      </c>
      <c r="F36" s="167"/>
      <c r="G36" s="167"/>
    </row>
    <row r="37" ht="18" customHeight="1" spans="1:7">
      <c r="A37" s="169" t="s">
        <v>124</v>
      </c>
      <c r="B37" s="169" t="s">
        <v>124</v>
      </c>
      <c r="C37" s="170">
        <v>11813684.47</v>
      </c>
      <c r="D37" s="167">
        <v>9240736.21</v>
      </c>
      <c r="E37" s="170">
        <v>8835709.33</v>
      </c>
      <c r="F37" s="170">
        <v>405026.88</v>
      </c>
      <c r="G37" s="170">
        <v>2572948.26</v>
      </c>
    </row>
  </sheetData>
  <mergeCells count="7">
    <mergeCell ref="A3:G3"/>
    <mergeCell ref="A4:E4"/>
    <mergeCell ref="A5:B5"/>
    <mergeCell ref="D5:F5"/>
    <mergeCell ref="A37:B37"/>
    <mergeCell ref="C5:C6"/>
    <mergeCell ref="G5:G6"/>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Right="0"/>
  </sheetPr>
  <dimension ref="A1:F9"/>
  <sheetViews>
    <sheetView showZeros="0" workbookViewId="0">
      <pane ySplit="1" topLeftCell="A2" activePane="bottomLeft" state="frozen"/>
      <selection/>
      <selection pane="bottomLeft" activeCell="A4" sqref="A4:D4"/>
    </sheetView>
  </sheetViews>
  <sheetFormatPr defaultColWidth="9.14166666666667" defaultRowHeight="14.25" customHeight="1" outlineLevelCol="5"/>
  <cols>
    <col min="1" max="1" width="27.425" customWidth="1"/>
    <col min="2" max="6" width="31.175" customWidth="1"/>
  </cols>
  <sheetData>
    <row r="1" customHeight="1" spans="1:6">
      <c r="A1" s="1"/>
      <c r="B1" s="1"/>
      <c r="C1" s="1"/>
      <c r="D1" s="1"/>
      <c r="E1" s="1"/>
      <c r="F1" s="1"/>
    </row>
    <row r="2" ht="12" customHeight="1" spans="1:6">
      <c r="A2" s="153"/>
      <c r="B2" s="153"/>
      <c r="C2" s="75"/>
      <c r="F2" s="154" t="s">
        <v>194</v>
      </c>
    </row>
    <row r="3" ht="25.5" customHeight="1" spans="1:6">
      <c r="A3" s="155" t="s">
        <v>195</v>
      </c>
      <c r="B3" s="155"/>
      <c r="C3" s="155"/>
      <c r="D3" s="155"/>
      <c r="E3" s="155"/>
      <c r="F3" s="155"/>
    </row>
    <row r="4" ht="15.75" customHeight="1" spans="1:6">
      <c r="A4" s="5" t="s">
        <v>2</v>
      </c>
      <c r="B4" s="153"/>
      <c r="C4" s="75"/>
      <c r="F4" s="154" t="s">
        <v>196</v>
      </c>
    </row>
    <row r="5" ht="19.5" customHeight="1" spans="1:6">
      <c r="A5" s="10" t="s">
        <v>197</v>
      </c>
      <c r="B5" s="16" t="s">
        <v>198</v>
      </c>
      <c r="C5" s="11" t="s">
        <v>199</v>
      </c>
      <c r="D5" s="12"/>
      <c r="E5" s="13"/>
      <c r="F5" s="16" t="s">
        <v>200</v>
      </c>
    </row>
    <row r="6" ht="19.5" customHeight="1" spans="1:6">
      <c r="A6" s="18"/>
      <c r="B6" s="19"/>
      <c r="C6" s="71" t="s">
        <v>60</v>
      </c>
      <c r="D6" s="71" t="s">
        <v>201</v>
      </c>
      <c r="E6" s="71" t="s">
        <v>202</v>
      </c>
      <c r="F6" s="19"/>
    </row>
    <row r="7" ht="18.75" customHeight="1" spans="1:6">
      <c r="A7" s="156">
        <v>1</v>
      </c>
      <c r="B7" s="156">
        <v>2</v>
      </c>
      <c r="C7" s="157">
        <v>3</v>
      </c>
      <c r="D7" s="156">
        <v>4</v>
      </c>
      <c r="E7" s="156">
        <v>5</v>
      </c>
      <c r="F7" s="156">
        <v>6</v>
      </c>
    </row>
    <row r="8" ht="18.75" customHeight="1" spans="1:6">
      <c r="A8" s="158">
        <v>79000</v>
      </c>
      <c r="B8" s="158"/>
      <c r="C8" s="158">
        <v>75000</v>
      </c>
      <c r="D8" s="158"/>
      <c r="E8" s="158">
        <v>75000</v>
      </c>
      <c r="F8" s="158">
        <v>4000</v>
      </c>
    </row>
    <row r="9" customHeight="1" spans="3:3">
      <c r="C9" s="63"/>
    </row>
  </sheetData>
  <mergeCells count="6">
    <mergeCell ref="A3:F3"/>
    <mergeCell ref="A4:D4"/>
    <mergeCell ref="C5:E5"/>
    <mergeCell ref="A5:A6"/>
    <mergeCell ref="B5:B6"/>
    <mergeCell ref="F5:F6"/>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Right="0"/>
  </sheetPr>
  <dimension ref="A1:W38"/>
  <sheetViews>
    <sheetView showZeros="0" workbookViewId="0">
      <pane ySplit="1" topLeftCell="A22" activePane="bottomLeft" state="frozen"/>
      <selection/>
      <selection pane="bottomLeft" activeCell="A11" sqref="$A11:$XFD38"/>
    </sheetView>
  </sheetViews>
  <sheetFormatPr defaultColWidth="9.14166666666667" defaultRowHeight="14.25" customHeight="1"/>
  <cols>
    <col min="1" max="1" width="28.7" customWidth="1"/>
    <col min="2" max="3" width="23.85" customWidth="1"/>
    <col min="4" max="4" width="14.6" customWidth="1"/>
    <col min="5" max="5" width="18.45" customWidth="1"/>
    <col min="6" max="6" width="14.7416666666667" customWidth="1"/>
    <col min="7" max="7" width="18.8833333333333" customWidth="1"/>
    <col min="8" max="13" width="15.3166666666667" customWidth="1"/>
    <col min="14" max="16" width="14.7416666666667" customWidth="1"/>
    <col min="17" max="17" width="14.8833333333333" customWidth="1"/>
    <col min="18" max="23" width="15.025" customWidth="1"/>
  </cols>
  <sheetData>
    <row r="1" customHeight="1" spans="1:23">
      <c r="A1" s="1"/>
      <c r="B1" s="1"/>
      <c r="C1" s="1"/>
      <c r="D1" s="1"/>
      <c r="E1" s="1"/>
      <c r="F1" s="1"/>
      <c r="G1" s="1"/>
      <c r="H1" s="1"/>
      <c r="I1" s="1"/>
      <c r="J1" s="1"/>
      <c r="K1" s="1"/>
      <c r="L1" s="1"/>
      <c r="M1" s="1"/>
      <c r="N1" s="1"/>
      <c r="O1" s="1"/>
      <c r="P1" s="1"/>
      <c r="Q1" s="1"/>
      <c r="R1" s="1"/>
      <c r="S1" s="1"/>
      <c r="T1" s="1"/>
      <c r="U1" s="1"/>
      <c r="V1" s="1"/>
      <c r="W1" s="1"/>
    </row>
    <row r="2" ht="13.5" customHeight="1" spans="4:23">
      <c r="D2" s="2"/>
      <c r="E2" s="2"/>
      <c r="F2" s="2"/>
      <c r="G2" s="2"/>
      <c r="U2" s="136"/>
      <c r="W2" s="65" t="s">
        <v>203</v>
      </c>
    </row>
    <row r="3" ht="27.75" customHeight="1" spans="1:23">
      <c r="A3" s="54" t="s">
        <v>204</v>
      </c>
      <c r="B3" s="54"/>
      <c r="C3" s="54"/>
      <c r="D3" s="54"/>
      <c r="E3" s="54"/>
      <c r="F3" s="54"/>
      <c r="G3" s="54"/>
      <c r="H3" s="54"/>
      <c r="I3" s="54"/>
      <c r="J3" s="54"/>
      <c r="K3" s="54"/>
      <c r="L3" s="54"/>
      <c r="M3" s="54"/>
      <c r="N3" s="54"/>
      <c r="O3" s="54"/>
      <c r="P3" s="54"/>
      <c r="Q3" s="54"/>
      <c r="R3" s="54"/>
      <c r="S3" s="54"/>
      <c r="T3" s="54"/>
      <c r="U3" s="54"/>
      <c r="V3" s="54"/>
      <c r="W3" s="54"/>
    </row>
    <row r="4" ht="13.5" customHeight="1" spans="1:23">
      <c r="A4" s="5" t="s">
        <v>2</v>
      </c>
      <c r="B4" s="6"/>
      <c r="C4" s="6"/>
      <c r="D4" s="6"/>
      <c r="E4" s="6"/>
      <c r="F4" s="6"/>
      <c r="G4" s="6"/>
      <c r="H4" s="7"/>
      <c r="I4" s="7"/>
      <c r="J4" s="7"/>
      <c r="K4" s="7"/>
      <c r="L4" s="7"/>
      <c r="M4" s="7"/>
      <c r="N4" s="7"/>
      <c r="O4" s="7"/>
      <c r="P4" s="7"/>
      <c r="Q4" s="7"/>
      <c r="U4" s="136"/>
      <c r="W4" s="120" t="s">
        <v>196</v>
      </c>
    </row>
    <row r="5" ht="21.75" customHeight="1" spans="1:23">
      <c r="A5" s="9" t="s">
        <v>205</v>
      </c>
      <c r="B5" s="9" t="s">
        <v>206</v>
      </c>
      <c r="C5" s="9" t="s">
        <v>10</v>
      </c>
      <c r="D5" s="10" t="s">
        <v>207</v>
      </c>
      <c r="E5" s="10" t="s">
        <v>208</v>
      </c>
      <c r="F5" s="10" t="s">
        <v>209</v>
      </c>
      <c r="G5" s="10" t="s">
        <v>210</v>
      </c>
      <c r="H5" s="71" t="s">
        <v>211</v>
      </c>
      <c r="I5" s="71"/>
      <c r="J5" s="71"/>
      <c r="K5" s="71"/>
      <c r="L5" s="132"/>
      <c r="M5" s="132"/>
      <c r="N5" s="132"/>
      <c r="O5" s="132"/>
      <c r="P5" s="132"/>
      <c r="Q5" s="56"/>
      <c r="R5" s="71"/>
      <c r="S5" s="71"/>
      <c r="T5" s="71"/>
      <c r="U5" s="71"/>
      <c r="V5" s="71"/>
      <c r="W5" s="71"/>
    </row>
    <row r="6" ht="21.75" customHeight="1" spans="1:23">
      <c r="A6" s="14"/>
      <c r="B6" s="14"/>
      <c r="C6" s="14"/>
      <c r="D6" s="15"/>
      <c r="E6" s="15"/>
      <c r="F6" s="15"/>
      <c r="G6" s="15"/>
      <c r="H6" s="71" t="s">
        <v>58</v>
      </c>
      <c r="I6" s="56" t="s">
        <v>61</v>
      </c>
      <c r="J6" s="56"/>
      <c r="K6" s="56"/>
      <c r="L6" s="132"/>
      <c r="M6" s="132"/>
      <c r="N6" s="132" t="s">
        <v>212</v>
      </c>
      <c r="O6" s="132"/>
      <c r="P6" s="132"/>
      <c r="Q6" s="56" t="s">
        <v>64</v>
      </c>
      <c r="R6" s="71" t="s">
        <v>79</v>
      </c>
      <c r="S6" s="56"/>
      <c r="T6" s="56"/>
      <c r="U6" s="56"/>
      <c r="V6" s="56"/>
      <c r="W6" s="56"/>
    </row>
    <row r="7" ht="15" customHeight="1" spans="1:23">
      <c r="A7" s="17"/>
      <c r="B7" s="17"/>
      <c r="C7" s="17"/>
      <c r="D7" s="18"/>
      <c r="E7" s="18"/>
      <c r="F7" s="18"/>
      <c r="G7" s="18"/>
      <c r="H7" s="71"/>
      <c r="I7" s="56" t="s">
        <v>213</v>
      </c>
      <c r="J7" s="56" t="s">
        <v>214</v>
      </c>
      <c r="K7" s="56" t="s">
        <v>215</v>
      </c>
      <c r="L7" s="146" t="s">
        <v>216</v>
      </c>
      <c r="M7" s="146" t="s">
        <v>217</v>
      </c>
      <c r="N7" s="146" t="s">
        <v>61</v>
      </c>
      <c r="O7" s="146" t="s">
        <v>62</v>
      </c>
      <c r="P7" s="146" t="s">
        <v>63</v>
      </c>
      <c r="Q7" s="56"/>
      <c r="R7" s="56" t="s">
        <v>60</v>
      </c>
      <c r="S7" s="56" t="s">
        <v>71</v>
      </c>
      <c r="T7" s="56" t="s">
        <v>218</v>
      </c>
      <c r="U7" s="56" t="s">
        <v>67</v>
      </c>
      <c r="V7" s="56" t="s">
        <v>68</v>
      </c>
      <c r="W7" s="56" t="s">
        <v>69</v>
      </c>
    </row>
    <row r="8" ht="27.75" customHeight="1" spans="1:23">
      <c r="A8" s="17"/>
      <c r="B8" s="17"/>
      <c r="C8" s="17"/>
      <c r="D8" s="18"/>
      <c r="E8" s="18"/>
      <c r="F8" s="18"/>
      <c r="G8" s="18"/>
      <c r="H8" s="71"/>
      <c r="I8" s="56"/>
      <c r="J8" s="56"/>
      <c r="K8" s="56"/>
      <c r="L8" s="146"/>
      <c r="M8" s="146"/>
      <c r="N8" s="146"/>
      <c r="O8" s="146"/>
      <c r="P8" s="146"/>
      <c r="Q8" s="56"/>
      <c r="R8" s="56"/>
      <c r="S8" s="56"/>
      <c r="T8" s="56"/>
      <c r="U8" s="56"/>
      <c r="V8" s="56"/>
      <c r="W8" s="56"/>
    </row>
    <row r="9" ht="15" customHeight="1" spans="1:23">
      <c r="A9" s="141">
        <v>1</v>
      </c>
      <c r="B9" s="141">
        <v>2</v>
      </c>
      <c r="C9" s="21"/>
      <c r="D9" s="141">
        <v>4</v>
      </c>
      <c r="E9" s="141">
        <v>5</v>
      </c>
      <c r="F9" s="141">
        <v>6</v>
      </c>
      <c r="G9" s="141">
        <v>7</v>
      </c>
      <c r="H9" s="141">
        <v>8</v>
      </c>
      <c r="I9" s="141">
        <v>9</v>
      </c>
      <c r="J9" s="141">
        <v>10</v>
      </c>
      <c r="K9" s="141">
        <v>11</v>
      </c>
      <c r="L9" s="141">
        <v>12</v>
      </c>
      <c r="M9" s="141">
        <v>13</v>
      </c>
      <c r="N9" s="141">
        <v>14</v>
      </c>
      <c r="O9" s="141">
        <v>15</v>
      </c>
      <c r="P9" s="141">
        <v>16</v>
      </c>
      <c r="Q9" s="141">
        <v>17</v>
      </c>
      <c r="R9" s="141">
        <v>18</v>
      </c>
      <c r="S9" s="141">
        <v>19</v>
      </c>
      <c r="T9" s="141">
        <v>20</v>
      </c>
      <c r="U9" s="141">
        <v>21</v>
      </c>
      <c r="V9" s="141">
        <v>22</v>
      </c>
      <c r="W9" s="141">
        <v>23</v>
      </c>
    </row>
    <row r="10" ht="18.75" customHeight="1" spans="1:23">
      <c r="A10" s="142" t="s">
        <v>73</v>
      </c>
      <c r="B10" s="142"/>
      <c r="C10" s="142"/>
      <c r="D10" s="142"/>
      <c r="E10" s="142"/>
      <c r="F10" s="142"/>
      <c r="G10" s="142"/>
      <c r="H10" s="111"/>
      <c r="I10" s="111"/>
      <c r="J10" s="111"/>
      <c r="K10" s="147"/>
      <c r="L10" s="148"/>
      <c r="M10" s="72"/>
      <c r="N10" s="72"/>
      <c r="O10" s="72"/>
      <c r="P10" s="72"/>
      <c r="Q10" s="72"/>
      <c r="R10" s="72"/>
      <c r="S10" s="72"/>
      <c r="T10" s="72"/>
      <c r="U10" s="72"/>
      <c r="V10" s="72"/>
      <c r="W10" s="72"/>
    </row>
    <row r="11" ht="31.4" customHeight="1" spans="1:23">
      <c r="A11" s="138" t="s">
        <v>73</v>
      </c>
      <c r="B11" s="138" t="s">
        <v>219</v>
      </c>
      <c r="C11" s="138" t="s">
        <v>220</v>
      </c>
      <c r="D11" s="138" t="s">
        <v>115</v>
      </c>
      <c r="E11" s="138" t="s">
        <v>187</v>
      </c>
      <c r="F11" s="138" t="s">
        <v>221</v>
      </c>
      <c r="G11" s="138" t="s">
        <v>222</v>
      </c>
      <c r="H11" s="114">
        <v>1546032</v>
      </c>
      <c r="I11" s="114">
        <v>1546032</v>
      </c>
      <c r="J11" s="114"/>
      <c r="K11" s="149"/>
      <c r="L11" s="150">
        <v>1546032</v>
      </c>
      <c r="M11" s="72"/>
      <c r="N11" s="72"/>
      <c r="O11" s="72"/>
      <c r="P11" s="72"/>
      <c r="Q11" s="72"/>
      <c r="R11" s="72"/>
      <c r="S11" s="72"/>
      <c r="T11" s="72"/>
      <c r="U11" s="72"/>
      <c r="V11" s="72"/>
      <c r="W11" s="72"/>
    </row>
    <row r="12" ht="31.4" customHeight="1" spans="1:23">
      <c r="A12" s="138" t="s">
        <v>73</v>
      </c>
      <c r="B12" s="138" t="s">
        <v>219</v>
      </c>
      <c r="C12" s="138" t="s">
        <v>220</v>
      </c>
      <c r="D12" s="138" t="s">
        <v>115</v>
      </c>
      <c r="E12" s="138" t="s">
        <v>187</v>
      </c>
      <c r="F12" s="138" t="s">
        <v>223</v>
      </c>
      <c r="G12" s="138" t="s">
        <v>224</v>
      </c>
      <c r="H12" s="114">
        <v>1404348</v>
      </c>
      <c r="I12" s="114">
        <v>1404348</v>
      </c>
      <c r="J12" s="28"/>
      <c r="K12" s="28"/>
      <c r="L12" s="150">
        <v>1404348</v>
      </c>
      <c r="M12" s="72"/>
      <c r="N12" s="72"/>
      <c r="O12" s="72"/>
      <c r="P12" s="72"/>
      <c r="Q12" s="72"/>
      <c r="R12" s="72"/>
      <c r="S12" s="72"/>
      <c r="T12" s="72"/>
      <c r="U12" s="72"/>
      <c r="V12" s="72"/>
      <c r="W12" s="72"/>
    </row>
    <row r="13" ht="31.4" customHeight="1" spans="1:23">
      <c r="A13" s="138" t="s">
        <v>73</v>
      </c>
      <c r="B13" s="138" t="s">
        <v>219</v>
      </c>
      <c r="C13" s="138" t="s">
        <v>220</v>
      </c>
      <c r="D13" s="138" t="s">
        <v>115</v>
      </c>
      <c r="E13" s="138" t="s">
        <v>187</v>
      </c>
      <c r="F13" s="138" t="s">
        <v>225</v>
      </c>
      <c r="G13" s="138" t="s">
        <v>226</v>
      </c>
      <c r="H13" s="114">
        <v>128836</v>
      </c>
      <c r="I13" s="114">
        <v>128836</v>
      </c>
      <c r="J13" s="28"/>
      <c r="K13" s="28"/>
      <c r="L13" s="150">
        <v>128836</v>
      </c>
      <c r="M13" s="72"/>
      <c r="N13" s="72"/>
      <c r="O13" s="72"/>
      <c r="P13" s="72"/>
      <c r="Q13" s="72"/>
      <c r="R13" s="72"/>
      <c r="S13" s="72"/>
      <c r="T13" s="72"/>
      <c r="U13" s="72"/>
      <c r="V13" s="72"/>
      <c r="W13" s="72"/>
    </row>
    <row r="14" ht="31.4" customHeight="1" spans="1:23">
      <c r="A14" s="138" t="s">
        <v>73</v>
      </c>
      <c r="B14" s="138" t="s">
        <v>219</v>
      </c>
      <c r="C14" s="138" t="s">
        <v>220</v>
      </c>
      <c r="D14" s="138" t="s">
        <v>115</v>
      </c>
      <c r="E14" s="138" t="s">
        <v>187</v>
      </c>
      <c r="F14" s="138" t="s">
        <v>225</v>
      </c>
      <c r="G14" s="138" t="s">
        <v>226</v>
      </c>
      <c r="H14" s="114">
        <v>2034432</v>
      </c>
      <c r="I14" s="114">
        <v>2034432</v>
      </c>
      <c r="J14" s="28"/>
      <c r="K14" s="28"/>
      <c r="L14" s="150">
        <v>2034432</v>
      </c>
      <c r="M14" s="72"/>
      <c r="N14" s="72"/>
      <c r="O14" s="72"/>
      <c r="P14" s="72"/>
      <c r="Q14" s="72"/>
      <c r="R14" s="72"/>
      <c r="S14" s="72"/>
      <c r="T14" s="72"/>
      <c r="U14" s="72"/>
      <c r="V14" s="72"/>
      <c r="W14" s="72"/>
    </row>
    <row r="15" ht="31.4" customHeight="1" spans="1:23">
      <c r="A15" s="138" t="s">
        <v>73</v>
      </c>
      <c r="B15" s="138" t="s">
        <v>227</v>
      </c>
      <c r="C15" s="138" t="s">
        <v>228</v>
      </c>
      <c r="D15" s="138" t="s">
        <v>115</v>
      </c>
      <c r="E15" s="138" t="s">
        <v>187</v>
      </c>
      <c r="F15" s="138" t="s">
        <v>225</v>
      </c>
      <c r="G15" s="138" t="s">
        <v>226</v>
      </c>
      <c r="H15" s="114">
        <v>985440</v>
      </c>
      <c r="I15" s="114">
        <v>985440</v>
      </c>
      <c r="J15" s="28"/>
      <c r="K15" s="28"/>
      <c r="L15" s="150">
        <v>985440</v>
      </c>
      <c r="M15" s="72"/>
      <c r="N15" s="72"/>
      <c r="O15" s="72"/>
      <c r="P15" s="72"/>
      <c r="Q15" s="72"/>
      <c r="R15" s="72"/>
      <c r="S15" s="72"/>
      <c r="T15" s="72"/>
      <c r="U15" s="72"/>
      <c r="V15" s="72"/>
      <c r="W15" s="72"/>
    </row>
    <row r="16" ht="31.4" customHeight="1" spans="1:23">
      <c r="A16" s="138" t="s">
        <v>73</v>
      </c>
      <c r="B16" s="138" t="s">
        <v>227</v>
      </c>
      <c r="C16" s="138" t="s">
        <v>228</v>
      </c>
      <c r="D16" s="138" t="s">
        <v>115</v>
      </c>
      <c r="E16" s="138" t="s">
        <v>187</v>
      </c>
      <c r="F16" s="138" t="s">
        <v>225</v>
      </c>
      <c r="G16" s="138" t="s">
        <v>226</v>
      </c>
      <c r="H16" s="114">
        <v>242000</v>
      </c>
      <c r="I16" s="114">
        <v>242000</v>
      </c>
      <c r="J16" s="28"/>
      <c r="K16" s="28"/>
      <c r="L16" s="150">
        <v>242000</v>
      </c>
      <c r="M16" s="72"/>
      <c r="N16" s="72"/>
      <c r="O16" s="72"/>
      <c r="P16" s="72"/>
      <c r="Q16" s="72"/>
      <c r="R16" s="72"/>
      <c r="S16" s="72"/>
      <c r="T16" s="72"/>
      <c r="U16" s="72"/>
      <c r="V16" s="72"/>
      <c r="W16" s="72"/>
    </row>
    <row r="17" ht="31.4" customHeight="1" spans="1:23">
      <c r="A17" s="138" t="s">
        <v>73</v>
      </c>
      <c r="B17" s="138" t="s">
        <v>229</v>
      </c>
      <c r="C17" s="138" t="s">
        <v>230</v>
      </c>
      <c r="D17" s="138" t="s">
        <v>100</v>
      </c>
      <c r="E17" s="138" t="s">
        <v>178</v>
      </c>
      <c r="F17" s="138" t="s">
        <v>231</v>
      </c>
      <c r="G17" s="138" t="s">
        <v>232</v>
      </c>
      <c r="H17" s="114">
        <v>899230.72</v>
      </c>
      <c r="I17" s="114">
        <v>899230.72</v>
      </c>
      <c r="J17" s="28"/>
      <c r="K17" s="28"/>
      <c r="L17" s="150">
        <v>899230.72</v>
      </c>
      <c r="M17" s="72"/>
      <c r="N17" s="72"/>
      <c r="O17" s="72"/>
      <c r="P17" s="72"/>
      <c r="Q17" s="72"/>
      <c r="R17" s="72"/>
      <c r="S17" s="72"/>
      <c r="T17" s="72"/>
      <c r="U17" s="72"/>
      <c r="V17" s="72"/>
      <c r="W17" s="72"/>
    </row>
    <row r="18" ht="31.4" customHeight="1" spans="1:23">
      <c r="A18" s="138" t="s">
        <v>73</v>
      </c>
      <c r="B18" s="138" t="s">
        <v>229</v>
      </c>
      <c r="C18" s="138" t="s">
        <v>230</v>
      </c>
      <c r="D18" s="138" t="s">
        <v>109</v>
      </c>
      <c r="E18" s="138" t="s">
        <v>183</v>
      </c>
      <c r="F18" s="138" t="s">
        <v>233</v>
      </c>
      <c r="G18" s="138" t="s">
        <v>234</v>
      </c>
      <c r="H18" s="114">
        <v>420768.9</v>
      </c>
      <c r="I18" s="114">
        <v>420768.9</v>
      </c>
      <c r="J18" s="28"/>
      <c r="K18" s="28"/>
      <c r="L18" s="150">
        <v>420768.9</v>
      </c>
      <c r="M18" s="72"/>
      <c r="N18" s="72"/>
      <c r="O18" s="72"/>
      <c r="P18" s="72"/>
      <c r="Q18" s="72"/>
      <c r="R18" s="72"/>
      <c r="S18" s="72"/>
      <c r="T18" s="72"/>
      <c r="U18" s="72"/>
      <c r="V18" s="72"/>
      <c r="W18" s="72"/>
    </row>
    <row r="19" ht="31.4" customHeight="1" spans="1:23">
      <c r="A19" s="138" t="s">
        <v>73</v>
      </c>
      <c r="B19" s="138" t="s">
        <v>229</v>
      </c>
      <c r="C19" s="138" t="s">
        <v>230</v>
      </c>
      <c r="D19" s="138" t="s">
        <v>110</v>
      </c>
      <c r="E19" s="138" t="s">
        <v>184</v>
      </c>
      <c r="F19" s="138" t="s">
        <v>235</v>
      </c>
      <c r="G19" s="138" t="s">
        <v>236</v>
      </c>
      <c r="H19" s="114">
        <v>132924.93</v>
      </c>
      <c r="I19" s="114">
        <v>132924.93</v>
      </c>
      <c r="J19" s="28"/>
      <c r="K19" s="28"/>
      <c r="L19" s="150">
        <v>132924.93</v>
      </c>
      <c r="M19" s="72"/>
      <c r="N19" s="72"/>
      <c r="O19" s="72"/>
      <c r="P19" s="72"/>
      <c r="Q19" s="72"/>
      <c r="R19" s="72"/>
      <c r="S19" s="72"/>
      <c r="T19" s="72"/>
      <c r="U19" s="72"/>
      <c r="V19" s="72"/>
      <c r="W19" s="72"/>
    </row>
    <row r="20" ht="31.4" customHeight="1" spans="1:23">
      <c r="A20" s="138" t="s">
        <v>73</v>
      </c>
      <c r="B20" s="138" t="s">
        <v>229</v>
      </c>
      <c r="C20" s="138" t="s">
        <v>230</v>
      </c>
      <c r="D20" s="138" t="s">
        <v>110</v>
      </c>
      <c r="E20" s="138" t="s">
        <v>184</v>
      </c>
      <c r="F20" s="138" t="s">
        <v>235</v>
      </c>
      <c r="G20" s="138" t="s">
        <v>236</v>
      </c>
      <c r="H20" s="114">
        <v>224410.08</v>
      </c>
      <c r="I20" s="114">
        <v>224410.08</v>
      </c>
      <c r="J20" s="28"/>
      <c r="K20" s="28"/>
      <c r="L20" s="150">
        <v>224410.08</v>
      </c>
      <c r="M20" s="72"/>
      <c r="N20" s="72"/>
      <c r="O20" s="72"/>
      <c r="P20" s="72"/>
      <c r="Q20" s="72"/>
      <c r="R20" s="72"/>
      <c r="S20" s="72"/>
      <c r="T20" s="72"/>
      <c r="U20" s="72"/>
      <c r="V20" s="72"/>
      <c r="W20" s="72"/>
    </row>
    <row r="21" ht="31.4" customHeight="1" spans="1:23">
      <c r="A21" s="138" t="s">
        <v>73</v>
      </c>
      <c r="B21" s="138" t="s">
        <v>229</v>
      </c>
      <c r="C21" s="138" t="s">
        <v>230</v>
      </c>
      <c r="D21" s="138" t="s">
        <v>111</v>
      </c>
      <c r="E21" s="138" t="s">
        <v>185</v>
      </c>
      <c r="F21" s="138" t="s">
        <v>237</v>
      </c>
      <c r="G21" s="138" t="s">
        <v>238</v>
      </c>
      <c r="H21" s="114">
        <v>11240.38</v>
      </c>
      <c r="I21" s="114">
        <v>11240.38</v>
      </c>
      <c r="J21" s="28"/>
      <c r="K21" s="28"/>
      <c r="L21" s="150">
        <v>11240.38</v>
      </c>
      <c r="M21" s="72"/>
      <c r="N21" s="72"/>
      <c r="O21" s="72"/>
      <c r="P21" s="72"/>
      <c r="Q21" s="72"/>
      <c r="R21" s="72"/>
      <c r="S21" s="72"/>
      <c r="T21" s="72"/>
      <c r="U21" s="72"/>
      <c r="V21" s="72"/>
      <c r="W21" s="72"/>
    </row>
    <row r="22" ht="31.4" customHeight="1" spans="1:23">
      <c r="A22" s="138" t="s">
        <v>73</v>
      </c>
      <c r="B22" s="138" t="s">
        <v>229</v>
      </c>
      <c r="C22" s="138" t="s">
        <v>230</v>
      </c>
      <c r="D22" s="138" t="s">
        <v>115</v>
      </c>
      <c r="E22" s="138" t="s">
        <v>187</v>
      </c>
      <c r="F22" s="138" t="s">
        <v>237</v>
      </c>
      <c r="G22" s="138" t="s">
        <v>238</v>
      </c>
      <c r="H22" s="114">
        <v>39271.76</v>
      </c>
      <c r="I22" s="114">
        <v>39271.76</v>
      </c>
      <c r="J22" s="28"/>
      <c r="K22" s="28"/>
      <c r="L22" s="150">
        <v>39271.76</v>
      </c>
      <c r="M22" s="72"/>
      <c r="N22" s="72"/>
      <c r="O22" s="72"/>
      <c r="P22" s="72"/>
      <c r="Q22" s="72"/>
      <c r="R22" s="72"/>
      <c r="S22" s="72"/>
      <c r="T22" s="72"/>
      <c r="U22" s="72"/>
      <c r="V22" s="72"/>
      <c r="W22" s="72"/>
    </row>
    <row r="23" ht="31.4" customHeight="1" spans="1:23">
      <c r="A23" s="138" t="s">
        <v>73</v>
      </c>
      <c r="B23" s="138" t="s">
        <v>229</v>
      </c>
      <c r="C23" s="138" t="s">
        <v>230</v>
      </c>
      <c r="D23" s="138" t="s">
        <v>111</v>
      </c>
      <c r="E23" s="138" t="s">
        <v>185</v>
      </c>
      <c r="F23" s="138" t="s">
        <v>237</v>
      </c>
      <c r="G23" s="138" t="s">
        <v>238</v>
      </c>
      <c r="H23" s="114">
        <v>14628</v>
      </c>
      <c r="I23" s="114">
        <v>14628</v>
      </c>
      <c r="J23" s="28"/>
      <c r="K23" s="28"/>
      <c r="L23" s="150">
        <v>14628</v>
      </c>
      <c r="M23" s="72"/>
      <c r="N23" s="72"/>
      <c r="O23" s="72"/>
      <c r="P23" s="72"/>
      <c r="Q23" s="72"/>
      <c r="R23" s="72"/>
      <c r="S23" s="72"/>
      <c r="T23" s="72"/>
      <c r="U23" s="72"/>
      <c r="V23" s="72"/>
      <c r="W23" s="72"/>
    </row>
    <row r="24" ht="31.4" customHeight="1" spans="1:23">
      <c r="A24" s="138" t="s">
        <v>73</v>
      </c>
      <c r="B24" s="138" t="s">
        <v>239</v>
      </c>
      <c r="C24" s="138" t="s">
        <v>193</v>
      </c>
      <c r="D24" s="138" t="s">
        <v>123</v>
      </c>
      <c r="E24" s="138" t="s">
        <v>193</v>
      </c>
      <c r="F24" s="138" t="s">
        <v>240</v>
      </c>
      <c r="G24" s="138" t="s">
        <v>193</v>
      </c>
      <c r="H24" s="114">
        <v>717730.56</v>
      </c>
      <c r="I24" s="114">
        <v>717730.56</v>
      </c>
      <c r="J24" s="28"/>
      <c r="K24" s="28"/>
      <c r="L24" s="150">
        <v>717730.56</v>
      </c>
      <c r="M24" s="72"/>
      <c r="N24" s="72"/>
      <c r="O24" s="72"/>
      <c r="P24" s="72"/>
      <c r="Q24" s="72"/>
      <c r="R24" s="72"/>
      <c r="S24" s="72"/>
      <c r="T24" s="72"/>
      <c r="U24" s="72"/>
      <c r="V24" s="72"/>
      <c r="W24" s="72"/>
    </row>
    <row r="25" ht="31.4" customHeight="1" spans="1:23">
      <c r="A25" s="138" t="s">
        <v>73</v>
      </c>
      <c r="B25" s="138" t="s">
        <v>241</v>
      </c>
      <c r="C25" s="138" t="s">
        <v>242</v>
      </c>
      <c r="D25" s="138" t="s">
        <v>115</v>
      </c>
      <c r="E25" s="138" t="s">
        <v>187</v>
      </c>
      <c r="F25" s="138" t="s">
        <v>243</v>
      </c>
      <c r="G25" s="138" t="s">
        <v>244</v>
      </c>
      <c r="H25" s="114">
        <v>3000</v>
      </c>
      <c r="I25" s="114">
        <v>3000</v>
      </c>
      <c r="J25" s="28"/>
      <c r="K25" s="28"/>
      <c r="L25" s="150">
        <v>3000</v>
      </c>
      <c r="M25" s="72"/>
      <c r="N25" s="72"/>
      <c r="O25" s="72"/>
      <c r="P25" s="72"/>
      <c r="Q25" s="72"/>
      <c r="R25" s="72"/>
      <c r="S25" s="72"/>
      <c r="T25" s="72"/>
      <c r="U25" s="72"/>
      <c r="V25" s="72"/>
      <c r="W25" s="72"/>
    </row>
    <row r="26" ht="31.4" customHeight="1" spans="1:23">
      <c r="A26" s="138" t="s">
        <v>73</v>
      </c>
      <c r="B26" s="138" t="s">
        <v>241</v>
      </c>
      <c r="C26" s="138" t="s">
        <v>242</v>
      </c>
      <c r="D26" s="138" t="s">
        <v>115</v>
      </c>
      <c r="E26" s="138" t="s">
        <v>187</v>
      </c>
      <c r="F26" s="138" t="s">
        <v>245</v>
      </c>
      <c r="G26" s="138" t="s">
        <v>246</v>
      </c>
      <c r="H26" s="114">
        <v>10000</v>
      </c>
      <c r="I26" s="114">
        <v>10000</v>
      </c>
      <c r="J26" s="28"/>
      <c r="K26" s="28"/>
      <c r="L26" s="150">
        <v>10000</v>
      </c>
      <c r="M26" s="72"/>
      <c r="N26" s="72"/>
      <c r="O26" s="72"/>
      <c r="P26" s="72"/>
      <c r="Q26" s="72"/>
      <c r="R26" s="72"/>
      <c r="S26" s="72"/>
      <c r="T26" s="72"/>
      <c r="U26" s="72"/>
      <c r="V26" s="72"/>
      <c r="W26" s="72"/>
    </row>
    <row r="27" ht="31.4" customHeight="1" spans="1:23">
      <c r="A27" s="138" t="s">
        <v>73</v>
      </c>
      <c r="B27" s="138" t="s">
        <v>241</v>
      </c>
      <c r="C27" s="138" t="s">
        <v>242</v>
      </c>
      <c r="D27" s="138" t="s">
        <v>115</v>
      </c>
      <c r="E27" s="138" t="s">
        <v>187</v>
      </c>
      <c r="F27" s="138" t="s">
        <v>247</v>
      </c>
      <c r="G27" s="138" t="s">
        <v>248</v>
      </c>
      <c r="H27" s="114">
        <v>81500</v>
      </c>
      <c r="I27" s="114">
        <v>81500</v>
      </c>
      <c r="J27" s="28"/>
      <c r="K27" s="28"/>
      <c r="L27" s="150">
        <v>81500</v>
      </c>
      <c r="M27" s="72"/>
      <c r="N27" s="72"/>
      <c r="O27" s="72"/>
      <c r="P27" s="72"/>
      <c r="Q27" s="72"/>
      <c r="R27" s="72"/>
      <c r="S27" s="72"/>
      <c r="T27" s="72"/>
      <c r="U27" s="72"/>
      <c r="V27" s="72"/>
      <c r="W27" s="72"/>
    </row>
    <row r="28" ht="31.4" customHeight="1" spans="1:23">
      <c r="A28" s="138" t="s">
        <v>73</v>
      </c>
      <c r="B28" s="138" t="s">
        <v>241</v>
      </c>
      <c r="C28" s="138" t="s">
        <v>242</v>
      </c>
      <c r="D28" s="138" t="s">
        <v>115</v>
      </c>
      <c r="E28" s="138" t="s">
        <v>187</v>
      </c>
      <c r="F28" s="138" t="s">
        <v>249</v>
      </c>
      <c r="G28" s="138" t="s">
        <v>250</v>
      </c>
      <c r="H28" s="114">
        <v>6000</v>
      </c>
      <c r="I28" s="114">
        <v>6000</v>
      </c>
      <c r="J28" s="28"/>
      <c r="K28" s="28"/>
      <c r="L28" s="150">
        <v>6000</v>
      </c>
      <c r="M28" s="72"/>
      <c r="N28" s="72"/>
      <c r="O28" s="72"/>
      <c r="P28" s="72"/>
      <c r="Q28" s="72"/>
      <c r="R28" s="72"/>
      <c r="S28" s="72"/>
      <c r="T28" s="72"/>
      <c r="U28" s="72"/>
      <c r="V28" s="72"/>
      <c r="W28" s="72"/>
    </row>
    <row r="29" ht="31.4" customHeight="1" spans="1:23">
      <c r="A29" s="138" t="s">
        <v>73</v>
      </c>
      <c r="B29" s="138" t="s">
        <v>251</v>
      </c>
      <c r="C29" s="138" t="s">
        <v>200</v>
      </c>
      <c r="D29" s="138" t="s">
        <v>115</v>
      </c>
      <c r="E29" s="138" t="s">
        <v>187</v>
      </c>
      <c r="F29" s="138" t="s">
        <v>252</v>
      </c>
      <c r="G29" s="138" t="s">
        <v>200</v>
      </c>
      <c r="H29" s="114">
        <v>4000</v>
      </c>
      <c r="I29" s="114">
        <v>4000</v>
      </c>
      <c r="J29" s="28"/>
      <c r="K29" s="28"/>
      <c r="L29" s="150">
        <v>4000</v>
      </c>
      <c r="M29" s="72"/>
      <c r="N29" s="72"/>
      <c r="O29" s="72"/>
      <c r="P29" s="72"/>
      <c r="Q29" s="72"/>
      <c r="R29" s="72"/>
      <c r="S29" s="72"/>
      <c r="T29" s="72"/>
      <c r="U29" s="72"/>
      <c r="V29" s="72"/>
      <c r="W29" s="72"/>
    </row>
    <row r="30" ht="31.4" customHeight="1" spans="1:23">
      <c r="A30" s="138" t="s">
        <v>73</v>
      </c>
      <c r="B30" s="138" t="s">
        <v>253</v>
      </c>
      <c r="C30" s="138" t="s">
        <v>254</v>
      </c>
      <c r="D30" s="138" t="s">
        <v>90</v>
      </c>
      <c r="E30" s="138" t="s">
        <v>173</v>
      </c>
      <c r="F30" s="138" t="s">
        <v>255</v>
      </c>
      <c r="G30" s="138" t="s">
        <v>256</v>
      </c>
      <c r="H30" s="114">
        <v>21925.25</v>
      </c>
      <c r="I30" s="114">
        <v>21925.25</v>
      </c>
      <c r="J30" s="28"/>
      <c r="K30" s="28"/>
      <c r="L30" s="150">
        <v>21925.25</v>
      </c>
      <c r="M30" s="72"/>
      <c r="N30" s="72"/>
      <c r="O30" s="72"/>
      <c r="P30" s="72"/>
      <c r="Q30" s="72"/>
      <c r="R30" s="72"/>
      <c r="S30" s="72"/>
      <c r="T30" s="72"/>
      <c r="U30" s="72"/>
      <c r="V30" s="72"/>
      <c r="W30" s="72"/>
    </row>
    <row r="31" ht="31.4" customHeight="1" spans="1:23">
      <c r="A31" s="138" t="s">
        <v>73</v>
      </c>
      <c r="B31" s="138" t="s">
        <v>253</v>
      </c>
      <c r="C31" s="138" t="s">
        <v>254</v>
      </c>
      <c r="D31" s="138" t="s">
        <v>90</v>
      </c>
      <c r="E31" s="138" t="s">
        <v>173</v>
      </c>
      <c r="F31" s="138" t="s">
        <v>257</v>
      </c>
      <c r="G31" s="138" t="s">
        <v>258</v>
      </c>
      <c r="H31" s="114">
        <v>17674.75</v>
      </c>
      <c r="I31" s="114">
        <v>17674.75</v>
      </c>
      <c r="J31" s="28"/>
      <c r="K31" s="28"/>
      <c r="L31" s="150">
        <v>17674.75</v>
      </c>
      <c r="M31" s="72"/>
      <c r="N31" s="72"/>
      <c r="O31" s="72"/>
      <c r="P31" s="72"/>
      <c r="Q31" s="72"/>
      <c r="R31" s="72"/>
      <c r="S31" s="72"/>
      <c r="T31" s="72"/>
      <c r="U31" s="72"/>
      <c r="V31" s="72"/>
      <c r="W31" s="72"/>
    </row>
    <row r="32" ht="31.4" customHeight="1" spans="1:23">
      <c r="A32" s="138" t="s">
        <v>73</v>
      </c>
      <c r="B32" s="138" t="s">
        <v>259</v>
      </c>
      <c r="C32" s="138" t="s">
        <v>260</v>
      </c>
      <c r="D32" s="138" t="s">
        <v>115</v>
      </c>
      <c r="E32" s="138" t="s">
        <v>187</v>
      </c>
      <c r="F32" s="138" t="s">
        <v>261</v>
      </c>
      <c r="G32" s="138" t="s">
        <v>260</v>
      </c>
      <c r="H32" s="114">
        <v>78326.88</v>
      </c>
      <c r="I32" s="114">
        <v>78326.88</v>
      </c>
      <c r="J32" s="28"/>
      <c r="K32" s="28"/>
      <c r="L32" s="150">
        <v>78326.88</v>
      </c>
      <c r="M32" s="72"/>
      <c r="N32" s="72"/>
      <c r="O32" s="72"/>
      <c r="P32" s="72"/>
      <c r="Q32" s="72"/>
      <c r="R32" s="72"/>
      <c r="S32" s="72"/>
      <c r="T32" s="72"/>
      <c r="U32" s="72"/>
      <c r="V32" s="72"/>
      <c r="W32" s="72"/>
    </row>
    <row r="33" ht="31.4" customHeight="1" spans="1:23">
      <c r="A33" s="138" t="s">
        <v>73</v>
      </c>
      <c r="B33" s="138" t="s">
        <v>241</v>
      </c>
      <c r="C33" s="138" t="s">
        <v>242</v>
      </c>
      <c r="D33" s="138" t="s">
        <v>115</v>
      </c>
      <c r="E33" s="138" t="s">
        <v>187</v>
      </c>
      <c r="F33" s="138" t="s">
        <v>262</v>
      </c>
      <c r="G33" s="138" t="s">
        <v>263</v>
      </c>
      <c r="H33" s="114">
        <v>3300</v>
      </c>
      <c r="I33" s="114">
        <v>3300</v>
      </c>
      <c r="J33" s="28"/>
      <c r="K33" s="28"/>
      <c r="L33" s="150">
        <v>3300</v>
      </c>
      <c r="M33" s="72"/>
      <c r="N33" s="72"/>
      <c r="O33" s="72"/>
      <c r="P33" s="72"/>
      <c r="Q33" s="72"/>
      <c r="R33" s="72"/>
      <c r="S33" s="72"/>
      <c r="T33" s="72"/>
      <c r="U33" s="72"/>
      <c r="V33" s="72"/>
      <c r="W33" s="72"/>
    </row>
    <row r="34" ht="31.4" customHeight="1" spans="1:23">
      <c r="A34" s="138" t="s">
        <v>73</v>
      </c>
      <c r="B34" s="138" t="s">
        <v>264</v>
      </c>
      <c r="C34" s="138" t="s">
        <v>265</v>
      </c>
      <c r="D34" s="138" t="s">
        <v>115</v>
      </c>
      <c r="E34" s="138" t="s">
        <v>187</v>
      </c>
      <c r="F34" s="138" t="s">
        <v>262</v>
      </c>
      <c r="G34" s="138" t="s">
        <v>263</v>
      </c>
      <c r="H34" s="114">
        <v>79500</v>
      </c>
      <c r="I34" s="114">
        <v>79500</v>
      </c>
      <c r="J34" s="28"/>
      <c r="K34" s="28"/>
      <c r="L34" s="150">
        <v>79500</v>
      </c>
      <c r="M34" s="72"/>
      <c r="N34" s="72"/>
      <c r="O34" s="72"/>
      <c r="P34" s="72"/>
      <c r="Q34" s="72"/>
      <c r="R34" s="72"/>
      <c r="S34" s="72"/>
      <c r="T34" s="72"/>
      <c r="U34" s="72"/>
      <c r="V34" s="72"/>
      <c r="W34" s="72"/>
    </row>
    <row r="35" ht="31.4" customHeight="1" spans="1:23">
      <c r="A35" s="138" t="s">
        <v>73</v>
      </c>
      <c r="B35" s="138" t="s">
        <v>266</v>
      </c>
      <c r="C35" s="138" t="s">
        <v>267</v>
      </c>
      <c r="D35" s="138" t="s">
        <v>115</v>
      </c>
      <c r="E35" s="138" t="s">
        <v>187</v>
      </c>
      <c r="F35" s="138" t="s">
        <v>268</v>
      </c>
      <c r="G35" s="138" t="s">
        <v>267</v>
      </c>
      <c r="H35" s="114">
        <v>75000</v>
      </c>
      <c r="I35" s="114">
        <v>75000</v>
      </c>
      <c r="J35" s="28"/>
      <c r="K35" s="28"/>
      <c r="L35" s="150">
        <v>75000</v>
      </c>
      <c r="M35" s="72"/>
      <c r="N35" s="72"/>
      <c r="O35" s="72"/>
      <c r="P35" s="72"/>
      <c r="Q35" s="72"/>
      <c r="R35" s="72"/>
      <c r="S35" s="72"/>
      <c r="T35" s="72"/>
      <c r="U35" s="72"/>
      <c r="V35" s="72"/>
      <c r="W35" s="72"/>
    </row>
    <row r="36" ht="31.4" customHeight="1" spans="1:23">
      <c r="A36" s="138" t="s">
        <v>73</v>
      </c>
      <c r="B36" s="138" t="s">
        <v>241</v>
      </c>
      <c r="C36" s="138" t="s">
        <v>242</v>
      </c>
      <c r="D36" s="138" t="s">
        <v>102</v>
      </c>
      <c r="E36" s="138" t="s">
        <v>179</v>
      </c>
      <c r="F36" s="138" t="s">
        <v>269</v>
      </c>
      <c r="G36" s="138" t="s">
        <v>270</v>
      </c>
      <c r="H36" s="114">
        <v>24800</v>
      </c>
      <c r="I36" s="114">
        <v>24800</v>
      </c>
      <c r="J36" s="28"/>
      <c r="K36" s="28"/>
      <c r="L36" s="150">
        <v>24800</v>
      </c>
      <c r="M36" s="72"/>
      <c r="N36" s="72"/>
      <c r="O36" s="72"/>
      <c r="P36" s="72"/>
      <c r="Q36" s="72"/>
      <c r="R36" s="72"/>
      <c r="S36" s="72"/>
      <c r="T36" s="72"/>
      <c r="U36" s="72"/>
      <c r="V36" s="72"/>
      <c r="W36" s="72"/>
    </row>
    <row r="37" ht="31.4" customHeight="1" spans="1:23">
      <c r="A37" s="138" t="s">
        <v>73</v>
      </c>
      <c r="B37" s="138" t="s">
        <v>271</v>
      </c>
      <c r="C37" s="138" t="s">
        <v>272</v>
      </c>
      <c r="D37" s="138" t="s">
        <v>104</v>
      </c>
      <c r="E37" s="138" t="s">
        <v>181</v>
      </c>
      <c r="F37" s="138" t="s">
        <v>273</v>
      </c>
      <c r="G37" s="138" t="s">
        <v>274</v>
      </c>
      <c r="H37" s="114">
        <v>34416</v>
      </c>
      <c r="I37" s="114">
        <v>34416</v>
      </c>
      <c r="J37" s="28"/>
      <c r="K37" s="28"/>
      <c r="L37" s="150">
        <v>34416</v>
      </c>
      <c r="M37" s="72"/>
      <c r="N37" s="72"/>
      <c r="O37" s="72"/>
      <c r="P37" s="72"/>
      <c r="Q37" s="72"/>
      <c r="R37" s="72"/>
      <c r="S37" s="72"/>
      <c r="T37" s="72"/>
      <c r="U37" s="72"/>
      <c r="V37" s="72"/>
      <c r="W37" s="72"/>
    </row>
    <row r="38" ht="31.4" customHeight="1" spans="1:23">
      <c r="A38" s="143" t="s">
        <v>124</v>
      </c>
      <c r="B38" s="144"/>
      <c r="C38" s="144"/>
      <c r="D38" s="144"/>
      <c r="E38" s="144"/>
      <c r="F38" s="144"/>
      <c r="G38" s="144"/>
      <c r="H38" s="145">
        <v>9240736.21</v>
      </c>
      <c r="I38" s="145">
        <v>9240736.21</v>
      </c>
      <c r="J38" s="145"/>
      <c r="K38" s="151"/>
      <c r="L38" s="152">
        <v>9240736.21</v>
      </c>
      <c r="M38" s="72"/>
      <c r="N38" s="72"/>
      <c r="O38" s="72"/>
      <c r="P38" s="72"/>
      <c r="Q38" s="72"/>
      <c r="R38" s="72"/>
      <c r="S38" s="72"/>
      <c r="T38" s="72"/>
      <c r="U38" s="72"/>
      <c r="V38" s="72"/>
      <c r="W38" s="72"/>
    </row>
  </sheetData>
  <mergeCells count="30">
    <mergeCell ref="A3:W3"/>
    <mergeCell ref="A4:G4"/>
    <mergeCell ref="H5:W5"/>
    <mergeCell ref="I6:M6"/>
    <mergeCell ref="N6:P6"/>
    <mergeCell ref="R6:W6"/>
    <mergeCell ref="A38:G38"/>
    <mergeCell ref="A5:A8"/>
    <mergeCell ref="B5:B8"/>
    <mergeCell ref="C5:C8"/>
    <mergeCell ref="D5:D8"/>
    <mergeCell ref="E5:E8"/>
    <mergeCell ref="F5:F8"/>
    <mergeCell ref="G5:G8"/>
    <mergeCell ref="H6:H8"/>
    <mergeCell ref="I7:I8"/>
    <mergeCell ref="J7:J8"/>
    <mergeCell ref="K7:K8"/>
    <mergeCell ref="L7:L8"/>
    <mergeCell ref="M7:M8"/>
    <mergeCell ref="N7:N8"/>
    <mergeCell ref="O7:O8"/>
    <mergeCell ref="P7:P8"/>
    <mergeCell ref="Q6:Q8"/>
    <mergeCell ref="R7:R8"/>
    <mergeCell ref="S7:S8"/>
    <mergeCell ref="T7:T8"/>
    <mergeCell ref="U7:U8"/>
    <mergeCell ref="V7:V8"/>
    <mergeCell ref="W7:W8"/>
  </mergeCells>
  <pageMargins left="0.75" right="0.75" top="1" bottom="1" header="0.5" footer="0.5"/>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Right="0"/>
  </sheetPr>
  <dimension ref="A1:W71"/>
  <sheetViews>
    <sheetView showZeros="0" workbookViewId="0">
      <pane ySplit="1" topLeftCell="A7" activePane="bottomLeft" state="frozen"/>
      <selection/>
      <selection pane="bottomLeft" activeCell="A4" sqref="A4:I4"/>
    </sheetView>
  </sheetViews>
  <sheetFormatPr defaultColWidth="9.14166666666667" defaultRowHeight="14.25" customHeight="1"/>
  <cols>
    <col min="1" max="1" width="14.575" customWidth="1"/>
    <col min="2" max="2" width="21.025" customWidth="1"/>
    <col min="3" max="3" width="31.3166666666667" customWidth="1"/>
    <col min="4" max="4" width="23.85" customWidth="1"/>
    <col min="5" max="5" width="15.6" customWidth="1"/>
    <col min="6" max="6" width="19.7416666666667" customWidth="1"/>
    <col min="7" max="7" width="14.8833333333333" customWidth="1"/>
    <col min="8" max="8" width="19.7416666666667" customWidth="1"/>
    <col min="9" max="16" width="14.175" customWidth="1"/>
    <col min="17" max="17" width="13.6" customWidth="1"/>
    <col min="18" max="23" width="15.175" customWidth="1"/>
  </cols>
  <sheetData>
    <row r="1" customHeight="1" spans="1:23">
      <c r="A1" s="1"/>
      <c r="B1" s="1"/>
      <c r="C1" s="1"/>
      <c r="D1" s="1"/>
      <c r="E1" s="1"/>
      <c r="F1" s="1"/>
      <c r="G1" s="1"/>
      <c r="H1" s="1"/>
      <c r="I1" s="1"/>
      <c r="J1" s="1"/>
      <c r="K1" s="1"/>
      <c r="L1" s="1"/>
      <c r="M1" s="1"/>
      <c r="N1" s="1"/>
      <c r="O1" s="1"/>
      <c r="P1" s="1"/>
      <c r="Q1" s="1"/>
      <c r="R1" s="1"/>
      <c r="S1" s="1"/>
      <c r="T1" s="1"/>
      <c r="U1" s="1"/>
      <c r="V1" s="1"/>
      <c r="W1" s="1"/>
    </row>
    <row r="2" ht="13.5" customHeight="1" spans="5:23">
      <c r="E2" s="2"/>
      <c r="F2" s="2"/>
      <c r="G2" s="2"/>
      <c r="H2" s="2"/>
      <c r="U2" s="136"/>
      <c r="W2" s="65" t="s">
        <v>275</v>
      </c>
    </row>
    <row r="3" ht="27.75" customHeight="1" spans="1:23">
      <c r="A3" s="54" t="s">
        <v>276</v>
      </c>
      <c r="B3" s="54"/>
      <c r="C3" s="54"/>
      <c r="D3" s="54"/>
      <c r="E3" s="54"/>
      <c r="F3" s="54"/>
      <c r="G3" s="54"/>
      <c r="H3" s="54"/>
      <c r="I3" s="54"/>
      <c r="J3" s="54"/>
      <c r="K3" s="54"/>
      <c r="L3" s="54"/>
      <c r="M3" s="54"/>
      <c r="N3" s="54"/>
      <c r="O3" s="54"/>
      <c r="P3" s="54"/>
      <c r="Q3" s="54"/>
      <c r="R3" s="54"/>
      <c r="S3" s="54"/>
      <c r="T3" s="54"/>
      <c r="U3" s="54"/>
      <c r="V3" s="54"/>
      <c r="W3" s="54"/>
    </row>
    <row r="4" ht="13.5" customHeight="1" spans="1:23">
      <c r="A4" s="5" t="s">
        <v>2</v>
      </c>
      <c r="B4" s="128"/>
      <c r="C4" s="128"/>
      <c r="D4" s="128"/>
      <c r="E4" s="128"/>
      <c r="F4" s="128"/>
      <c r="G4" s="128"/>
      <c r="H4" s="128"/>
      <c r="I4" s="128"/>
      <c r="J4" s="7"/>
      <c r="K4" s="7"/>
      <c r="L4" s="7"/>
      <c r="M4" s="7"/>
      <c r="N4" s="7"/>
      <c r="O4" s="7"/>
      <c r="P4" s="7"/>
      <c r="Q4" s="7"/>
      <c r="U4" s="136"/>
      <c r="W4" s="120" t="s">
        <v>196</v>
      </c>
    </row>
    <row r="5" ht="21.75" customHeight="1" spans="1:23">
      <c r="A5" s="9" t="s">
        <v>277</v>
      </c>
      <c r="B5" s="9" t="s">
        <v>206</v>
      </c>
      <c r="C5" s="9" t="s">
        <v>278</v>
      </c>
      <c r="D5" s="9" t="s">
        <v>279</v>
      </c>
      <c r="E5" s="10" t="s">
        <v>207</v>
      </c>
      <c r="F5" s="10" t="s">
        <v>208</v>
      </c>
      <c r="G5" s="10" t="s">
        <v>209</v>
      </c>
      <c r="H5" s="10" t="s">
        <v>210</v>
      </c>
      <c r="I5" s="71" t="s">
        <v>58</v>
      </c>
      <c r="J5" s="71" t="s">
        <v>280</v>
      </c>
      <c r="K5" s="71"/>
      <c r="L5" s="71"/>
      <c r="M5" s="71"/>
      <c r="N5" s="132" t="s">
        <v>212</v>
      </c>
      <c r="O5" s="132"/>
      <c r="P5" s="132"/>
      <c r="Q5" s="10" t="s">
        <v>64</v>
      </c>
      <c r="R5" s="11" t="s">
        <v>79</v>
      </c>
      <c r="S5" s="12"/>
      <c r="T5" s="12"/>
      <c r="U5" s="12"/>
      <c r="V5" s="12"/>
      <c r="W5" s="13"/>
    </row>
    <row r="6" ht="21.75" customHeight="1" spans="1:23">
      <c r="A6" s="14"/>
      <c r="B6" s="14"/>
      <c r="C6" s="14"/>
      <c r="D6" s="14"/>
      <c r="E6" s="15"/>
      <c r="F6" s="15"/>
      <c r="G6" s="15"/>
      <c r="H6" s="15"/>
      <c r="I6" s="71"/>
      <c r="J6" s="56" t="s">
        <v>61</v>
      </c>
      <c r="K6" s="56"/>
      <c r="L6" s="56" t="s">
        <v>62</v>
      </c>
      <c r="M6" s="56" t="s">
        <v>63</v>
      </c>
      <c r="N6" s="133" t="s">
        <v>61</v>
      </c>
      <c r="O6" s="133" t="s">
        <v>62</v>
      </c>
      <c r="P6" s="133" t="s">
        <v>63</v>
      </c>
      <c r="Q6" s="15"/>
      <c r="R6" s="10" t="s">
        <v>60</v>
      </c>
      <c r="S6" s="10" t="s">
        <v>71</v>
      </c>
      <c r="T6" s="10" t="s">
        <v>218</v>
      </c>
      <c r="U6" s="10" t="s">
        <v>67</v>
      </c>
      <c r="V6" s="10" t="s">
        <v>68</v>
      </c>
      <c r="W6" s="10" t="s">
        <v>69</v>
      </c>
    </row>
    <row r="7" ht="40.5" customHeight="1" spans="1:23">
      <c r="A7" s="17"/>
      <c r="B7" s="17"/>
      <c r="C7" s="17"/>
      <c r="D7" s="17"/>
      <c r="E7" s="18"/>
      <c r="F7" s="18"/>
      <c r="G7" s="18"/>
      <c r="H7" s="18"/>
      <c r="I7" s="71"/>
      <c r="J7" s="56" t="s">
        <v>60</v>
      </c>
      <c r="K7" s="56" t="s">
        <v>281</v>
      </c>
      <c r="L7" s="56"/>
      <c r="M7" s="56"/>
      <c r="N7" s="18"/>
      <c r="O7" s="18"/>
      <c r="P7" s="18"/>
      <c r="Q7" s="18"/>
      <c r="R7" s="18"/>
      <c r="S7" s="18"/>
      <c r="T7" s="18"/>
      <c r="U7" s="19"/>
      <c r="V7" s="18"/>
      <c r="W7" s="18"/>
    </row>
    <row r="8" ht="15" customHeight="1" spans="1:23">
      <c r="A8" s="20">
        <v>1</v>
      </c>
      <c r="B8" s="20">
        <v>2</v>
      </c>
      <c r="C8" s="21"/>
      <c r="D8" s="20">
        <v>4</v>
      </c>
      <c r="E8" s="20">
        <v>5</v>
      </c>
      <c r="F8" s="20">
        <v>6</v>
      </c>
      <c r="G8" s="20">
        <v>7</v>
      </c>
      <c r="H8" s="20">
        <v>8</v>
      </c>
      <c r="I8" s="20">
        <v>9</v>
      </c>
      <c r="J8" s="20">
        <v>10</v>
      </c>
      <c r="K8" s="20">
        <v>11</v>
      </c>
      <c r="L8" s="20">
        <v>12</v>
      </c>
      <c r="M8" s="20">
        <v>13</v>
      </c>
      <c r="N8" s="20">
        <v>14</v>
      </c>
      <c r="O8" s="20">
        <v>15</v>
      </c>
      <c r="P8" s="20">
        <v>16</v>
      </c>
      <c r="Q8" s="20">
        <v>17</v>
      </c>
      <c r="R8" s="20">
        <v>18</v>
      </c>
      <c r="S8" s="20">
        <v>19</v>
      </c>
      <c r="T8" s="20">
        <v>20</v>
      </c>
      <c r="U8" s="20">
        <v>21</v>
      </c>
      <c r="V8" s="20">
        <v>22</v>
      </c>
      <c r="W8" s="20">
        <v>23</v>
      </c>
    </row>
    <row r="9" ht="32.9" customHeight="1" spans="1:23">
      <c r="A9" s="129" t="s">
        <v>282</v>
      </c>
      <c r="B9" s="129"/>
      <c r="C9" s="129"/>
      <c r="D9" s="130"/>
      <c r="E9" s="130"/>
      <c r="F9" s="130"/>
      <c r="G9" s="130"/>
      <c r="H9" s="130"/>
      <c r="I9" s="24">
        <v>49572</v>
      </c>
      <c r="J9" s="24"/>
      <c r="K9" s="24"/>
      <c r="L9" s="24"/>
      <c r="M9" s="24"/>
      <c r="N9" s="134">
        <v>49572</v>
      </c>
      <c r="O9" s="134"/>
      <c r="P9" s="134"/>
      <c r="Q9" s="24"/>
      <c r="R9" s="24"/>
      <c r="S9" s="24"/>
      <c r="T9" s="24"/>
      <c r="U9" s="111"/>
      <c r="V9" s="24"/>
      <c r="W9" s="24"/>
    </row>
    <row r="10" ht="32.9" customHeight="1" spans="1:23">
      <c r="A10" s="131" t="s">
        <v>283</v>
      </c>
      <c r="B10" s="131" t="s">
        <v>284</v>
      </c>
      <c r="C10" s="25" t="s">
        <v>282</v>
      </c>
      <c r="D10" s="131" t="s">
        <v>73</v>
      </c>
      <c r="E10" s="131" t="s">
        <v>96</v>
      </c>
      <c r="F10" s="131" t="s">
        <v>176</v>
      </c>
      <c r="G10" s="131" t="s">
        <v>245</v>
      </c>
      <c r="H10" s="131" t="s">
        <v>246</v>
      </c>
      <c r="I10" s="27">
        <v>21172</v>
      </c>
      <c r="J10" s="27"/>
      <c r="K10" s="27"/>
      <c r="L10" s="27"/>
      <c r="M10" s="27"/>
      <c r="N10" s="135">
        <v>21172</v>
      </c>
      <c r="O10" s="135"/>
      <c r="P10" s="135"/>
      <c r="Q10" s="27"/>
      <c r="R10" s="27"/>
      <c r="S10" s="27"/>
      <c r="T10" s="27"/>
      <c r="U10" s="114"/>
      <c r="V10" s="27"/>
      <c r="W10" s="27"/>
    </row>
    <row r="11" ht="32.9" customHeight="1" spans="1:23">
      <c r="A11" s="131" t="s">
        <v>283</v>
      </c>
      <c r="B11" s="131" t="s">
        <v>284</v>
      </c>
      <c r="C11" s="25" t="s">
        <v>282</v>
      </c>
      <c r="D11" s="131" t="s">
        <v>73</v>
      </c>
      <c r="E11" s="131" t="s">
        <v>96</v>
      </c>
      <c r="F11" s="131" t="s">
        <v>176</v>
      </c>
      <c r="G11" s="131" t="s">
        <v>285</v>
      </c>
      <c r="H11" s="131" t="s">
        <v>286</v>
      </c>
      <c r="I11" s="27">
        <v>8400</v>
      </c>
      <c r="J11" s="27"/>
      <c r="K11" s="27"/>
      <c r="L11" s="27"/>
      <c r="M11" s="27"/>
      <c r="N11" s="135">
        <v>8400</v>
      </c>
      <c r="O11" s="135"/>
      <c r="P11" s="135"/>
      <c r="Q11" s="27"/>
      <c r="R11" s="27"/>
      <c r="S11" s="27"/>
      <c r="T11" s="27"/>
      <c r="U11" s="114"/>
      <c r="V11" s="27"/>
      <c r="W11" s="27"/>
    </row>
    <row r="12" ht="32.9" customHeight="1" spans="1:23">
      <c r="A12" s="131" t="s">
        <v>283</v>
      </c>
      <c r="B12" s="131" t="s">
        <v>284</v>
      </c>
      <c r="C12" s="25" t="s">
        <v>282</v>
      </c>
      <c r="D12" s="131" t="s">
        <v>73</v>
      </c>
      <c r="E12" s="131" t="s">
        <v>96</v>
      </c>
      <c r="F12" s="131" t="s">
        <v>176</v>
      </c>
      <c r="G12" s="131" t="s">
        <v>287</v>
      </c>
      <c r="H12" s="131" t="s">
        <v>288</v>
      </c>
      <c r="I12" s="27">
        <v>12000</v>
      </c>
      <c r="J12" s="27"/>
      <c r="K12" s="27"/>
      <c r="L12" s="27"/>
      <c r="M12" s="27"/>
      <c r="N12" s="135">
        <v>12000</v>
      </c>
      <c r="O12" s="135"/>
      <c r="P12" s="135"/>
      <c r="Q12" s="27"/>
      <c r="R12" s="27"/>
      <c r="S12" s="27"/>
      <c r="T12" s="27"/>
      <c r="U12" s="114"/>
      <c r="V12" s="27"/>
      <c r="W12" s="27"/>
    </row>
    <row r="13" ht="32.9" customHeight="1" spans="1:23">
      <c r="A13" s="131" t="s">
        <v>283</v>
      </c>
      <c r="B13" s="131" t="s">
        <v>284</v>
      </c>
      <c r="C13" s="25" t="s">
        <v>282</v>
      </c>
      <c r="D13" s="131" t="s">
        <v>73</v>
      </c>
      <c r="E13" s="131" t="s">
        <v>96</v>
      </c>
      <c r="F13" s="131" t="s">
        <v>176</v>
      </c>
      <c r="G13" s="131" t="s">
        <v>287</v>
      </c>
      <c r="H13" s="131" t="s">
        <v>288</v>
      </c>
      <c r="I13" s="27">
        <v>8000</v>
      </c>
      <c r="J13" s="27"/>
      <c r="K13" s="27"/>
      <c r="L13" s="27"/>
      <c r="M13" s="27"/>
      <c r="N13" s="135">
        <v>8000</v>
      </c>
      <c r="O13" s="135"/>
      <c r="P13" s="135"/>
      <c r="Q13" s="27"/>
      <c r="R13" s="27"/>
      <c r="S13" s="27"/>
      <c r="T13" s="27"/>
      <c r="U13" s="114"/>
      <c r="V13" s="27"/>
      <c r="W13" s="27"/>
    </row>
    <row r="14" ht="32.9" customHeight="1" spans="1:23">
      <c r="A14" s="29" t="s">
        <v>289</v>
      </c>
      <c r="B14" s="28"/>
      <c r="C14" s="28"/>
      <c r="D14" s="28"/>
      <c r="E14" s="28"/>
      <c r="F14" s="28"/>
      <c r="G14" s="28"/>
      <c r="H14" s="28"/>
      <c r="I14" s="27">
        <v>140174.94</v>
      </c>
      <c r="J14" s="27"/>
      <c r="K14" s="27"/>
      <c r="L14" s="27"/>
      <c r="M14" s="27"/>
      <c r="N14" s="135">
        <v>140174.94</v>
      </c>
      <c r="O14" s="135"/>
      <c r="P14" s="135"/>
      <c r="Q14" s="27"/>
      <c r="R14" s="27"/>
      <c r="S14" s="27"/>
      <c r="T14" s="27"/>
      <c r="U14" s="114"/>
      <c r="V14" s="27"/>
      <c r="W14" s="27"/>
    </row>
    <row r="15" ht="32.9" customHeight="1" spans="1:23">
      <c r="A15" s="131" t="s">
        <v>290</v>
      </c>
      <c r="B15" s="131" t="s">
        <v>291</v>
      </c>
      <c r="C15" s="25" t="s">
        <v>289</v>
      </c>
      <c r="D15" s="131" t="s">
        <v>73</v>
      </c>
      <c r="E15" s="131" t="s">
        <v>119</v>
      </c>
      <c r="F15" s="131" t="s">
        <v>191</v>
      </c>
      <c r="G15" s="131" t="s">
        <v>249</v>
      </c>
      <c r="H15" s="131" t="s">
        <v>250</v>
      </c>
      <c r="I15" s="27">
        <v>10274.94</v>
      </c>
      <c r="J15" s="27"/>
      <c r="K15" s="27"/>
      <c r="L15" s="27"/>
      <c r="M15" s="27"/>
      <c r="N15" s="135">
        <v>10274.94</v>
      </c>
      <c r="O15" s="135"/>
      <c r="P15" s="135"/>
      <c r="Q15" s="27"/>
      <c r="R15" s="27"/>
      <c r="S15" s="27"/>
      <c r="T15" s="27"/>
      <c r="U15" s="114"/>
      <c r="V15" s="27"/>
      <c r="W15" s="27"/>
    </row>
    <row r="16" ht="32.9" customHeight="1" spans="1:23">
      <c r="A16" s="131" t="s">
        <v>290</v>
      </c>
      <c r="B16" s="131" t="s">
        <v>291</v>
      </c>
      <c r="C16" s="25" t="s">
        <v>289</v>
      </c>
      <c r="D16" s="131" t="s">
        <v>73</v>
      </c>
      <c r="E16" s="131" t="s">
        <v>119</v>
      </c>
      <c r="F16" s="131" t="s">
        <v>191</v>
      </c>
      <c r="G16" s="131" t="s">
        <v>245</v>
      </c>
      <c r="H16" s="131" t="s">
        <v>246</v>
      </c>
      <c r="I16" s="27">
        <v>20100</v>
      </c>
      <c r="J16" s="27"/>
      <c r="K16" s="27"/>
      <c r="L16" s="27"/>
      <c r="M16" s="27"/>
      <c r="N16" s="135">
        <v>20100</v>
      </c>
      <c r="O16" s="135"/>
      <c r="P16" s="135"/>
      <c r="Q16" s="27"/>
      <c r="R16" s="27"/>
      <c r="S16" s="27"/>
      <c r="T16" s="27"/>
      <c r="U16" s="114"/>
      <c r="V16" s="27"/>
      <c r="W16" s="27"/>
    </row>
    <row r="17" ht="32.9" customHeight="1" spans="1:23">
      <c r="A17" s="131" t="s">
        <v>290</v>
      </c>
      <c r="B17" s="131" t="s">
        <v>291</v>
      </c>
      <c r="C17" s="25" t="s">
        <v>289</v>
      </c>
      <c r="D17" s="131" t="s">
        <v>73</v>
      </c>
      <c r="E17" s="131" t="s">
        <v>119</v>
      </c>
      <c r="F17" s="131" t="s">
        <v>191</v>
      </c>
      <c r="G17" s="131" t="s">
        <v>285</v>
      </c>
      <c r="H17" s="131" t="s">
        <v>286</v>
      </c>
      <c r="I17" s="27">
        <v>60000</v>
      </c>
      <c r="J17" s="27"/>
      <c r="K17" s="27"/>
      <c r="L17" s="27"/>
      <c r="M17" s="27"/>
      <c r="N17" s="135">
        <v>60000</v>
      </c>
      <c r="O17" s="135"/>
      <c r="P17" s="135"/>
      <c r="Q17" s="27"/>
      <c r="R17" s="27"/>
      <c r="S17" s="27"/>
      <c r="T17" s="27"/>
      <c r="U17" s="114"/>
      <c r="V17" s="27"/>
      <c r="W17" s="27"/>
    </row>
    <row r="18" ht="32.9" customHeight="1" spans="1:23">
      <c r="A18" s="131" t="s">
        <v>290</v>
      </c>
      <c r="B18" s="131" t="s">
        <v>291</v>
      </c>
      <c r="C18" s="25" t="s">
        <v>289</v>
      </c>
      <c r="D18" s="131" t="s">
        <v>73</v>
      </c>
      <c r="E18" s="131" t="s">
        <v>119</v>
      </c>
      <c r="F18" s="131" t="s">
        <v>191</v>
      </c>
      <c r="G18" s="131" t="s">
        <v>287</v>
      </c>
      <c r="H18" s="131" t="s">
        <v>288</v>
      </c>
      <c r="I18" s="27">
        <v>9800</v>
      </c>
      <c r="J18" s="27"/>
      <c r="K18" s="27"/>
      <c r="L18" s="27"/>
      <c r="M18" s="27"/>
      <c r="N18" s="135">
        <v>9800</v>
      </c>
      <c r="O18" s="135"/>
      <c r="P18" s="135"/>
      <c r="Q18" s="27"/>
      <c r="R18" s="27"/>
      <c r="S18" s="27"/>
      <c r="T18" s="27"/>
      <c r="U18" s="114"/>
      <c r="V18" s="27"/>
      <c r="W18" s="27"/>
    </row>
    <row r="19" ht="32.9" customHeight="1" spans="1:23">
      <c r="A19" s="131" t="s">
        <v>290</v>
      </c>
      <c r="B19" s="131" t="s">
        <v>291</v>
      </c>
      <c r="C19" s="25" t="s">
        <v>289</v>
      </c>
      <c r="D19" s="131" t="s">
        <v>73</v>
      </c>
      <c r="E19" s="131" t="s">
        <v>119</v>
      </c>
      <c r="F19" s="131" t="s">
        <v>191</v>
      </c>
      <c r="G19" s="131" t="s">
        <v>292</v>
      </c>
      <c r="H19" s="131" t="s">
        <v>293</v>
      </c>
      <c r="I19" s="27">
        <v>40000</v>
      </c>
      <c r="J19" s="27"/>
      <c r="K19" s="27"/>
      <c r="L19" s="27"/>
      <c r="M19" s="27"/>
      <c r="N19" s="135">
        <v>40000</v>
      </c>
      <c r="O19" s="135"/>
      <c r="P19" s="135"/>
      <c r="Q19" s="27"/>
      <c r="R19" s="27"/>
      <c r="S19" s="27"/>
      <c r="T19" s="27"/>
      <c r="U19" s="114"/>
      <c r="V19" s="27"/>
      <c r="W19" s="27"/>
    </row>
    <row r="20" ht="32.9" customHeight="1" spans="1:23">
      <c r="A20" s="29" t="s">
        <v>294</v>
      </c>
      <c r="B20" s="28"/>
      <c r="C20" s="28"/>
      <c r="D20" s="28"/>
      <c r="E20" s="28"/>
      <c r="F20" s="28"/>
      <c r="G20" s="28"/>
      <c r="H20" s="28"/>
      <c r="I20" s="27">
        <v>60000</v>
      </c>
      <c r="J20" s="27"/>
      <c r="K20" s="27"/>
      <c r="L20" s="27"/>
      <c r="M20" s="27"/>
      <c r="N20" s="135">
        <v>60000</v>
      </c>
      <c r="O20" s="135"/>
      <c r="P20" s="135"/>
      <c r="Q20" s="27"/>
      <c r="R20" s="27"/>
      <c r="S20" s="27"/>
      <c r="T20" s="27"/>
      <c r="U20" s="114"/>
      <c r="V20" s="27"/>
      <c r="W20" s="27"/>
    </row>
    <row r="21" ht="32.9" customHeight="1" spans="1:23">
      <c r="A21" s="131" t="s">
        <v>283</v>
      </c>
      <c r="B21" s="131" t="s">
        <v>295</v>
      </c>
      <c r="C21" s="25" t="s">
        <v>294</v>
      </c>
      <c r="D21" s="131" t="s">
        <v>73</v>
      </c>
      <c r="E21" s="131" t="s">
        <v>94</v>
      </c>
      <c r="F21" s="131" t="s">
        <v>175</v>
      </c>
      <c r="G21" s="131" t="s">
        <v>245</v>
      </c>
      <c r="H21" s="131" t="s">
        <v>246</v>
      </c>
      <c r="I21" s="27">
        <v>8000</v>
      </c>
      <c r="J21" s="27"/>
      <c r="K21" s="27"/>
      <c r="L21" s="27"/>
      <c r="M21" s="27"/>
      <c r="N21" s="135">
        <v>8000</v>
      </c>
      <c r="O21" s="135"/>
      <c r="P21" s="135"/>
      <c r="Q21" s="27"/>
      <c r="R21" s="27"/>
      <c r="S21" s="27"/>
      <c r="T21" s="27"/>
      <c r="U21" s="114"/>
      <c r="V21" s="27"/>
      <c r="W21" s="27"/>
    </row>
    <row r="22" ht="32.9" customHeight="1" spans="1:23">
      <c r="A22" s="131" t="s">
        <v>283</v>
      </c>
      <c r="B22" s="131" t="s">
        <v>295</v>
      </c>
      <c r="C22" s="25" t="s">
        <v>294</v>
      </c>
      <c r="D22" s="131" t="s">
        <v>73</v>
      </c>
      <c r="E22" s="131" t="s">
        <v>94</v>
      </c>
      <c r="F22" s="131" t="s">
        <v>175</v>
      </c>
      <c r="G22" s="131" t="s">
        <v>285</v>
      </c>
      <c r="H22" s="131" t="s">
        <v>286</v>
      </c>
      <c r="I22" s="27">
        <v>3000</v>
      </c>
      <c r="J22" s="27"/>
      <c r="K22" s="27"/>
      <c r="L22" s="27"/>
      <c r="M22" s="27"/>
      <c r="N22" s="135">
        <v>3000</v>
      </c>
      <c r="O22" s="135"/>
      <c r="P22" s="135"/>
      <c r="Q22" s="27"/>
      <c r="R22" s="27"/>
      <c r="S22" s="27"/>
      <c r="T22" s="27"/>
      <c r="U22" s="114"/>
      <c r="V22" s="27"/>
      <c r="W22" s="27"/>
    </row>
    <row r="23" ht="32.9" customHeight="1" spans="1:23">
      <c r="A23" s="131" t="s">
        <v>283</v>
      </c>
      <c r="B23" s="131" t="s">
        <v>295</v>
      </c>
      <c r="C23" s="25" t="s">
        <v>294</v>
      </c>
      <c r="D23" s="131" t="s">
        <v>73</v>
      </c>
      <c r="E23" s="131" t="s">
        <v>94</v>
      </c>
      <c r="F23" s="131" t="s">
        <v>175</v>
      </c>
      <c r="G23" s="131" t="s">
        <v>287</v>
      </c>
      <c r="H23" s="131" t="s">
        <v>288</v>
      </c>
      <c r="I23" s="27">
        <v>49000</v>
      </c>
      <c r="J23" s="27"/>
      <c r="K23" s="27"/>
      <c r="L23" s="27"/>
      <c r="M23" s="27"/>
      <c r="N23" s="135">
        <v>49000</v>
      </c>
      <c r="O23" s="135"/>
      <c r="P23" s="135"/>
      <c r="Q23" s="27"/>
      <c r="R23" s="27"/>
      <c r="S23" s="27"/>
      <c r="T23" s="27"/>
      <c r="U23" s="114"/>
      <c r="V23" s="27"/>
      <c r="W23" s="27"/>
    </row>
    <row r="24" ht="32.9" customHeight="1" spans="1:23">
      <c r="A24" s="29" t="s">
        <v>296</v>
      </c>
      <c r="B24" s="28"/>
      <c r="C24" s="28"/>
      <c r="D24" s="28"/>
      <c r="E24" s="28"/>
      <c r="F24" s="28"/>
      <c r="G24" s="28"/>
      <c r="H24" s="28"/>
      <c r="I24" s="27">
        <v>2043.6</v>
      </c>
      <c r="J24" s="27"/>
      <c r="K24" s="27"/>
      <c r="L24" s="27"/>
      <c r="M24" s="27"/>
      <c r="N24" s="135">
        <v>2043.6</v>
      </c>
      <c r="O24" s="135"/>
      <c r="P24" s="135"/>
      <c r="Q24" s="27"/>
      <c r="R24" s="27"/>
      <c r="S24" s="27"/>
      <c r="T24" s="27"/>
      <c r="U24" s="114"/>
      <c r="V24" s="27"/>
      <c r="W24" s="27"/>
    </row>
    <row r="25" ht="32.9" customHeight="1" spans="1:23">
      <c r="A25" s="131" t="s">
        <v>290</v>
      </c>
      <c r="B25" s="131" t="s">
        <v>297</v>
      </c>
      <c r="C25" s="25" t="s">
        <v>296</v>
      </c>
      <c r="D25" s="131" t="s">
        <v>73</v>
      </c>
      <c r="E25" s="131" t="s">
        <v>118</v>
      </c>
      <c r="F25" s="131" t="s">
        <v>190</v>
      </c>
      <c r="G25" s="131" t="s">
        <v>285</v>
      </c>
      <c r="H25" s="131" t="s">
        <v>286</v>
      </c>
      <c r="I25" s="27">
        <v>1528.6</v>
      </c>
      <c r="J25" s="27"/>
      <c r="K25" s="27"/>
      <c r="L25" s="27"/>
      <c r="M25" s="27"/>
      <c r="N25" s="135">
        <v>1528.6</v>
      </c>
      <c r="O25" s="135"/>
      <c r="P25" s="135"/>
      <c r="Q25" s="27"/>
      <c r="R25" s="27"/>
      <c r="S25" s="27"/>
      <c r="T25" s="27"/>
      <c r="U25" s="114"/>
      <c r="V25" s="27"/>
      <c r="W25" s="27"/>
    </row>
    <row r="26" ht="32.9" customHeight="1" spans="1:23">
      <c r="A26" s="131" t="s">
        <v>290</v>
      </c>
      <c r="B26" s="131" t="s">
        <v>297</v>
      </c>
      <c r="C26" s="25" t="s">
        <v>296</v>
      </c>
      <c r="D26" s="131" t="s">
        <v>73</v>
      </c>
      <c r="E26" s="131" t="s">
        <v>118</v>
      </c>
      <c r="F26" s="131" t="s">
        <v>190</v>
      </c>
      <c r="G26" s="131" t="s">
        <v>287</v>
      </c>
      <c r="H26" s="131" t="s">
        <v>288</v>
      </c>
      <c r="I26" s="27">
        <v>500</v>
      </c>
      <c r="J26" s="27"/>
      <c r="K26" s="27"/>
      <c r="L26" s="27"/>
      <c r="M26" s="27"/>
      <c r="N26" s="135">
        <v>500</v>
      </c>
      <c r="O26" s="135"/>
      <c r="P26" s="135"/>
      <c r="Q26" s="27"/>
      <c r="R26" s="27"/>
      <c r="S26" s="27"/>
      <c r="T26" s="27"/>
      <c r="U26" s="114"/>
      <c r="V26" s="27"/>
      <c r="W26" s="27"/>
    </row>
    <row r="27" ht="32.9" customHeight="1" spans="1:23">
      <c r="A27" s="131" t="s">
        <v>290</v>
      </c>
      <c r="B27" s="131" t="s">
        <v>297</v>
      </c>
      <c r="C27" s="25" t="s">
        <v>296</v>
      </c>
      <c r="D27" s="131" t="s">
        <v>73</v>
      </c>
      <c r="E27" s="131" t="s">
        <v>118</v>
      </c>
      <c r="F27" s="131" t="s">
        <v>190</v>
      </c>
      <c r="G27" s="131" t="s">
        <v>298</v>
      </c>
      <c r="H27" s="131" t="s">
        <v>299</v>
      </c>
      <c r="I27" s="27">
        <v>15</v>
      </c>
      <c r="J27" s="27"/>
      <c r="K27" s="27"/>
      <c r="L27" s="27"/>
      <c r="M27" s="27"/>
      <c r="N27" s="135">
        <v>15</v>
      </c>
      <c r="O27" s="135"/>
      <c r="P27" s="135"/>
      <c r="Q27" s="27"/>
      <c r="R27" s="27"/>
      <c r="S27" s="27"/>
      <c r="T27" s="27"/>
      <c r="U27" s="114"/>
      <c r="V27" s="27"/>
      <c r="W27" s="27"/>
    </row>
    <row r="28" ht="32.9" customHeight="1" spans="1:23">
      <c r="A28" s="29" t="s">
        <v>300</v>
      </c>
      <c r="B28" s="28"/>
      <c r="C28" s="28"/>
      <c r="D28" s="28"/>
      <c r="E28" s="28"/>
      <c r="F28" s="28"/>
      <c r="G28" s="28"/>
      <c r="H28" s="28"/>
      <c r="I28" s="27">
        <v>11657.72</v>
      </c>
      <c r="J28" s="27"/>
      <c r="K28" s="27"/>
      <c r="L28" s="27"/>
      <c r="M28" s="27"/>
      <c r="N28" s="135">
        <v>11657.72</v>
      </c>
      <c r="O28" s="135"/>
      <c r="P28" s="135"/>
      <c r="Q28" s="27"/>
      <c r="R28" s="27"/>
      <c r="S28" s="27"/>
      <c r="T28" s="27"/>
      <c r="U28" s="114"/>
      <c r="V28" s="27"/>
      <c r="W28" s="27"/>
    </row>
    <row r="29" ht="32.9" customHeight="1" spans="1:23">
      <c r="A29" s="131" t="s">
        <v>290</v>
      </c>
      <c r="B29" s="131" t="s">
        <v>301</v>
      </c>
      <c r="C29" s="25" t="s">
        <v>300</v>
      </c>
      <c r="D29" s="131" t="s">
        <v>73</v>
      </c>
      <c r="E29" s="131" t="s">
        <v>116</v>
      </c>
      <c r="F29" s="131" t="s">
        <v>188</v>
      </c>
      <c r="G29" s="131" t="s">
        <v>245</v>
      </c>
      <c r="H29" s="131" t="s">
        <v>246</v>
      </c>
      <c r="I29" s="27">
        <v>1498.72</v>
      </c>
      <c r="J29" s="27"/>
      <c r="K29" s="27"/>
      <c r="L29" s="27"/>
      <c r="M29" s="27"/>
      <c r="N29" s="135">
        <v>1498.72</v>
      </c>
      <c r="O29" s="135"/>
      <c r="P29" s="135"/>
      <c r="Q29" s="27"/>
      <c r="R29" s="27"/>
      <c r="S29" s="27"/>
      <c r="T29" s="27"/>
      <c r="U29" s="114"/>
      <c r="V29" s="27"/>
      <c r="W29" s="27"/>
    </row>
    <row r="30" ht="32.9" customHeight="1" spans="1:23">
      <c r="A30" s="131" t="s">
        <v>290</v>
      </c>
      <c r="B30" s="131" t="s">
        <v>301</v>
      </c>
      <c r="C30" s="25" t="s">
        <v>300</v>
      </c>
      <c r="D30" s="131" t="s">
        <v>73</v>
      </c>
      <c r="E30" s="131" t="s">
        <v>116</v>
      </c>
      <c r="F30" s="131" t="s">
        <v>188</v>
      </c>
      <c r="G30" s="131" t="s">
        <v>287</v>
      </c>
      <c r="H30" s="131" t="s">
        <v>288</v>
      </c>
      <c r="I30" s="27">
        <v>9859</v>
      </c>
      <c r="J30" s="27"/>
      <c r="K30" s="27"/>
      <c r="L30" s="27"/>
      <c r="M30" s="27"/>
      <c r="N30" s="135">
        <v>9859</v>
      </c>
      <c r="O30" s="135"/>
      <c r="P30" s="135"/>
      <c r="Q30" s="27"/>
      <c r="R30" s="27"/>
      <c r="S30" s="27"/>
      <c r="T30" s="27"/>
      <c r="U30" s="114"/>
      <c r="V30" s="27"/>
      <c r="W30" s="27"/>
    </row>
    <row r="31" ht="32.9" customHeight="1" spans="1:23">
      <c r="A31" s="131" t="s">
        <v>290</v>
      </c>
      <c r="B31" s="131" t="s">
        <v>301</v>
      </c>
      <c r="C31" s="25" t="s">
        <v>300</v>
      </c>
      <c r="D31" s="131" t="s">
        <v>73</v>
      </c>
      <c r="E31" s="131" t="s">
        <v>116</v>
      </c>
      <c r="F31" s="131" t="s">
        <v>188</v>
      </c>
      <c r="G31" s="131" t="s">
        <v>292</v>
      </c>
      <c r="H31" s="131" t="s">
        <v>293</v>
      </c>
      <c r="I31" s="27">
        <v>300</v>
      </c>
      <c r="J31" s="27"/>
      <c r="K31" s="27"/>
      <c r="L31" s="27"/>
      <c r="M31" s="27"/>
      <c r="N31" s="135">
        <v>300</v>
      </c>
      <c r="O31" s="135"/>
      <c r="P31" s="135"/>
      <c r="Q31" s="27"/>
      <c r="R31" s="27"/>
      <c r="S31" s="27"/>
      <c r="T31" s="27"/>
      <c r="U31" s="114"/>
      <c r="V31" s="27"/>
      <c r="W31" s="27"/>
    </row>
    <row r="32" ht="32.9" customHeight="1" spans="1:23">
      <c r="A32" s="29" t="s">
        <v>302</v>
      </c>
      <c r="B32" s="28"/>
      <c r="C32" s="28"/>
      <c r="D32" s="28"/>
      <c r="E32" s="28"/>
      <c r="F32" s="28"/>
      <c r="G32" s="28"/>
      <c r="H32" s="28"/>
      <c r="I32" s="27">
        <v>49500</v>
      </c>
      <c r="J32" s="27"/>
      <c r="K32" s="27"/>
      <c r="L32" s="27"/>
      <c r="M32" s="27"/>
      <c r="N32" s="135">
        <v>49500</v>
      </c>
      <c r="O32" s="135"/>
      <c r="P32" s="135"/>
      <c r="Q32" s="27"/>
      <c r="R32" s="27"/>
      <c r="S32" s="27"/>
      <c r="T32" s="27"/>
      <c r="U32" s="114"/>
      <c r="V32" s="27"/>
      <c r="W32" s="27"/>
    </row>
    <row r="33" ht="32.9" customHeight="1" spans="1:23">
      <c r="A33" s="131" t="s">
        <v>290</v>
      </c>
      <c r="B33" s="131" t="s">
        <v>303</v>
      </c>
      <c r="C33" s="25" t="s">
        <v>302</v>
      </c>
      <c r="D33" s="131" t="s">
        <v>73</v>
      </c>
      <c r="E33" s="131" t="s">
        <v>116</v>
      </c>
      <c r="F33" s="131" t="s">
        <v>188</v>
      </c>
      <c r="G33" s="131" t="s">
        <v>249</v>
      </c>
      <c r="H33" s="131" t="s">
        <v>250</v>
      </c>
      <c r="I33" s="27">
        <v>4000</v>
      </c>
      <c r="J33" s="27"/>
      <c r="K33" s="27"/>
      <c r="L33" s="27"/>
      <c r="M33" s="27"/>
      <c r="N33" s="135">
        <v>4000</v>
      </c>
      <c r="O33" s="135"/>
      <c r="P33" s="135"/>
      <c r="Q33" s="27"/>
      <c r="R33" s="27"/>
      <c r="S33" s="27"/>
      <c r="T33" s="27"/>
      <c r="U33" s="114"/>
      <c r="V33" s="27"/>
      <c r="W33" s="27"/>
    </row>
    <row r="34" ht="32.9" customHeight="1" spans="1:23">
      <c r="A34" s="131" t="s">
        <v>290</v>
      </c>
      <c r="B34" s="131" t="s">
        <v>303</v>
      </c>
      <c r="C34" s="25" t="s">
        <v>302</v>
      </c>
      <c r="D34" s="131" t="s">
        <v>73</v>
      </c>
      <c r="E34" s="131" t="s">
        <v>116</v>
      </c>
      <c r="F34" s="131" t="s">
        <v>188</v>
      </c>
      <c r="G34" s="131" t="s">
        <v>285</v>
      </c>
      <c r="H34" s="131" t="s">
        <v>286</v>
      </c>
      <c r="I34" s="27">
        <v>4000</v>
      </c>
      <c r="J34" s="27"/>
      <c r="K34" s="27"/>
      <c r="L34" s="27"/>
      <c r="M34" s="27"/>
      <c r="N34" s="135">
        <v>4000</v>
      </c>
      <c r="O34" s="135"/>
      <c r="P34" s="135"/>
      <c r="Q34" s="27"/>
      <c r="R34" s="27"/>
      <c r="S34" s="27"/>
      <c r="T34" s="27"/>
      <c r="U34" s="114"/>
      <c r="V34" s="27"/>
      <c r="W34" s="27"/>
    </row>
    <row r="35" ht="32.9" customHeight="1" spans="1:23">
      <c r="A35" s="131" t="s">
        <v>290</v>
      </c>
      <c r="B35" s="131" t="s">
        <v>303</v>
      </c>
      <c r="C35" s="25" t="s">
        <v>302</v>
      </c>
      <c r="D35" s="131" t="s">
        <v>73</v>
      </c>
      <c r="E35" s="131" t="s">
        <v>116</v>
      </c>
      <c r="F35" s="131" t="s">
        <v>188</v>
      </c>
      <c r="G35" s="131" t="s">
        <v>292</v>
      </c>
      <c r="H35" s="131" t="s">
        <v>293</v>
      </c>
      <c r="I35" s="27">
        <v>1500</v>
      </c>
      <c r="J35" s="27"/>
      <c r="K35" s="27"/>
      <c r="L35" s="27"/>
      <c r="M35" s="27"/>
      <c r="N35" s="135">
        <v>1500</v>
      </c>
      <c r="O35" s="135"/>
      <c r="P35" s="135"/>
      <c r="Q35" s="27"/>
      <c r="R35" s="27"/>
      <c r="S35" s="27"/>
      <c r="T35" s="27"/>
      <c r="U35" s="114"/>
      <c r="V35" s="27"/>
      <c r="W35" s="27"/>
    </row>
    <row r="36" ht="32.9" customHeight="1" spans="1:23">
      <c r="A36" s="131" t="s">
        <v>290</v>
      </c>
      <c r="B36" s="131" t="s">
        <v>303</v>
      </c>
      <c r="C36" s="25" t="s">
        <v>302</v>
      </c>
      <c r="D36" s="131" t="s">
        <v>73</v>
      </c>
      <c r="E36" s="131" t="s">
        <v>116</v>
      </c>
      <c r="F36" s="131" t="s">
        <v>188</v>
      </c>
      <c r="G36" s="131" t="s">
        <v>298</v>
      </c>
      <c r="H36" s="131" t="s">
        <v>299</v>
      </c>
      <c r="I36" s="27">
        <v>40000</v>
      </c>
      <c r="J36" s="27"/>
      <c r="K36" s="27"/>
      <c r="L36" s="27"/>
      <c r="M36" s="27"/>
      <c r="N36" s="135">
        <v>40000</v>
      </c>
      <c r="O36" s="135"/>
      <c r="P36" s="135"/>
      <c r="Q36" s="27"/>
      <c r="R36" s="27"/>
      <c r="S36" s="27"/>
      <c r="T36" s="27"/>
      <c r="U36" s="114"/>
      <c r="V36" s="27"/>
      <c r="W36" s="27"/>
    </row>
    <row r="37" ht="32.9" customHeight="1" spans="1:23">
      <c r="A37" s="29" t="s">
        <v>304</v>
      </c>
      <c r="B37" s="28"/>
      <c r="C37" s="28"/>
      <c r="D37" s="28"/>
      <c r="E37" s="28"/>
      <c r="F37" s="28"/>
      <c r="G37" s="28"/>
      <c r="H37" s="28"/>
      <c r="I37" s="27">
        <v>150000</v>
      </c>
      <c r="J37" s="27">
        <v>150000</v>
      </c>
      <c r="K37" s="27">
        <v>150000</v>
      </c>
      <c r="L37" s="27"/>
      <c r="M37" s="27"/>
      <c r="N37" s="135"/>
      <c r="O37" s="135"/>
      <c r="P37" s="135"/>
      <c r="Q37" s="27"/>
      <c r="R37" s="27"/>
      <c r="S37" s="27"/>
      <c r="T37" s="27"/>
      <c r="U37" s="114"/>
      <c r="V37" s="27"/>
      <c r="W37" s="27"/>
    </row>
    <row r="38" ht="32.9" customHeight="1" spans="1:23">
      <c r="A38" s="131" t="s">
        <v>283</v>
      </c>
      <c r="B38" s="131" t="s">
        <v>305</v>
      </c>
      <c r="C38" s="25" t="s">
        <v>304</v>
      </c>
      <c r="D38" s="131" t="s">
        <v>73</v>
      </c>
      <c r="E38" s="131" t="s">
        <v>117</v>
      </c>
      <c r="F38" s="131" t="s">
        <v>189</v>
      </c>
      <c r="G38" s="131" t="s">
        <v>245</v>
      </c>
      <c r="H38" s="131" t="s">
        <v>246</v>
      </c>
      <c r="I38" s="27">
        <v>18400</v>
      </c>
      <c r="J38" s="27">
        <v>18400</v>
      </c>
      <c r="K38" s="27">
        <v>18400</v>
      </c>
      <c r="L38" s="27"/>
      <c r="M38" s="27"/>
      <c r="N38" s="135"/>
      <c r="O38" s="135"/>
      <c r="P38" s="135"/>
      <c r="Q38" s="27"/>
      <c r="R38" s="27"/>
      <c r="S38" s="27"/>
      <c r="T38" s="27"/>
      <c r="U38" s="114"/>
      <c r="V38" s="27"/>
      <c r="W38" s="27"/>
    </row>
    <row r="39" ht="32.9" customHeight="1" spans="1:23">
      <c r="A39" s="131" t="s">
        <v>283</v>
      </c>
      <c r="B39" s="131" t="s">
        <v>305</v>
      </c>
      <c r="C39" s="25" t="s">
        <v>304</v>
      </c>
      <c r="D39" s="131" t="s">
        <v>73</v>
      </c>
      <c r="E39" s="131" t="s">
        <v>117</v>
      </c>
      <c r="F39" s="131" t="s">
        <v>189</v>
      </c>
      <c r="G39" s="131" t="s">
        <v>285</v>
      </c>
      <c r="H39" s="131" t="s">
        <v>286</v>
      </c>
      <c r="I39" s="27">
        <v>51600</v>
      </c>
      <c r="J39" s="27">
        <v>51600</v>
      </c>
      <c r="K39" s="27">
        <v>51600</v>
      </c>
      <c r="L39" s="27"/>
      <c r="M39" s="27"/>
      <c r="N39" s="135"/>
      <c r="O39" s="135"/>
      <c r="P39" s="135"/>
      <c r="Q39" s="27"/>
      <c r="R39" s="27"/>
      <c r="S39" s="27"/>
      <c r="T39" s="27"/>
      <c r="U39" s="114"/>
      <c r="V39" s="27"/>
      <c r="W39" s="27"/>
    </row>
    <row r="40" ht="32.9" customHeight="1" spans="1:23">
      <c r="A40" s="131" t="s">
        <v>283</v>
      </c>
      <c r="B40" s="131" t="s">
        <v>305</v>
      </c>
      <c r="C40" s="25" t="s">
        <v>304</v>
      </c>
      <c r="D40" s="131" t="s">
        <v>73</v>
      </c>
      <c r="E40" s="131" t="s">
        <v>117</v>
      </c>
      <c r="F40" s="131" t="s">
        <v>189</v>
      </c>
      <c r="G40" s="131" t="s">
        <v>287</v>
      </c>
      <c r="H40" s="131" t="s">
        <v>288</v>
      </c>
      <c r="I40" s="27">
        <v>80000</v>
      </c>
      <c r="J40" s="27">
        <v>80000</v>
      </c>
      <c r="K40" s="27">
        <v>80000</v>
      </c>
      <c r="L40" s="27"/>
      <c r="M40" s="27"/>
      <c r="N40" s="135"/>
      <c r="O40" s="135"/>
      <c r="P40" s="135"/>
      <c r="Q40" s="27"/>
      <c r="R40" s="27"/>
      <c r="S40" s="27"/>
      <c r="T40" s="27"/>
      <c r="U40" s="114"/>
      <c r="V40" s="27"/>
      <c r="W40" s="27"/>
    </row>
    <row r="41" ht="32.9" customHeight="1" spans="1:23">
      <c r="A41" s="29" t="s">
        <v>306</v>
      </c>
      <c r="B41" s="28"/>
      <c r="C41" s="28"/>
      <c r="D41" s="28"/>
      <c r="E41" s="28"/>
      <c r="F41" s="28"/>
      <c r="G41" s="28"/>
      <c r="H41" s="28"/>
      <c r="I41" s="27">
        <v>50000</v>
      </c>
      <c r="J41" s="27">
        <v>50000</v>
      </c>
      <c r="K41" s="27">
        <v>50000</v>
      </c>
      <c r="L41" s="27"/>
      <c r="M41" s="27"/>
      <c r="N41" s="135"/>
      <c r="O41" s="135"/>
      <c r="P41" s="135"/>
      <c r="Q41" s="27"/>
      <c r="R41" s="27"/>
      <c r="S41" s="27"/>
      <c r="T41" s="27"/>
      <c r="U41" s="114"/>
      <c r="V41" s="27"/>
      <c r="W41" s="27"/>
    </row>
    <row r="42" ht="32.9" customHeight="1" spans="1:23">
      <c r="A42" s="131" t="s">
        <v>283</v>
      </c>
      <c r="B42" s="131" t="s">
        <v>307</v>
      </c>
      <c r="C42" s="25" t="s">
        <v>306</v>
      </c>
      <c r="D42" s="131" t="s">
        <v>73</v>
      </c>
      <c r="E42" s="131" t="s">
        <v>117</v>
      </c>
      <c r="F42" s="131" t="s">
        <v>189</v>
      </c>
      <c r="G42" s="131" t="s">
        <v>245</v>
      </c>
      <c r="H42" s="131" t="s">
        <v>246</v>
      </c>
      <c r="I42" s="27">
        <v>45200</v>
      </c>
      <c r="J42" s="27">
        <v>45200</v>
      </c>
      <c r="K42" s="27">
        <v>45200</v>
      </c>
      <c r="L42" s="27"/>
      <c r="M42" s="27"/>
      <c r="N42" s="135"/>
      <c r="O42" s="135"/>
      <c r="P42" s="135"/>
      <c r="Q42" s="27"/>
      <c r="R42" s="27"/>
      <c r="S42" s="27"/>
      <c r="T42" s="27"/>
      <c r="U42" s="114"/>
      <c r="V42" s="27"/>
      <c r="W42" s="27"/>
    </row>
    <row r="43" ht="32.9" customHeight="1" spans="1:23">
      <c r="A43" s="131" t="s">
        <v>283</v>
      </c>
      <c r="B43" s="131" t="s">
        <v>307</v>
      </c>
      <c r="C43" s="25" t="s">
        <v>306</v>
      </c>
      <c r="D43" s="131" t="s">
        <v>73</v>
      </c>
      <c r="E43" s="131" t="s">
        <v>117</v>
      </c>
      <c r="F43" s="131" t="s">
        <v>189</v>
      </c>
      <c r="G43" s="131" t="s">
        <v>287</v>
      </c>
      <c r="H43" s="131" t="s">
        <v>288</v>
      </c>
      <c r="I43" s="27">
        <v>4800</v>
      </c>
      <c r="J43" s="27">
        <v>4800</v>
      </c>
      <c r="K43" s="27">
        <v>4800</v>
      </c>
      <c r="L43" s="27"/>
      <c r="M43" s="27"/>
      <c r="N43" s="135"/>
      <c r="O43" s="135"/>
      <c r="P43" s="135"/>
      <c r="Q43" s="27"/>
      <c r="R43" s="27"/>
      <c r="S43" s="27"/>
      <c r="T43" s="27"/>
      <c r="U43" s="114"/>
      <c r="V43" s="27"/>
      <c r="W43" s="27"/>
    </row>
    <row r="44" ht="32.9" customHeight="1" spans="1:23">
      <c r="A44" s="29" t="s">
        <v>308</v>
      </c>
      <c r="B44" s="28"/>
      <c r="C44" s="28"/>
      <c r="D44" s="28"/>
      <c r="E44" s="28"/>
      <c r="F44" s="28"/>
      <c r="G44" s="28"/>
      <c r="H44" s="28"/>
      <c r="I44" s="27">
        <v>100000</v>
      </c>
      <c r="J44" s="27">
        <v>100000</v>
      </c>
      <c r="K44" s="27">
        <v>100000</v>
      </c>
      <c r="L44" s="27"/>
      <c r="M44" s="27"/>
      <c r="N44" s="135"/>
      <c r="O44" s="135"/>
      <c r="P44" s="135"/>
      <c r="Q44" s="27"/>
      <c r="R44" s="27"/>
      <c r="S44" s="27"/>
      <c r="T44" s="27"/>
      <c r="U44" s="114"/>
      <c r="V44" s="27"/>
      <c r="W44" s="27"/>
    </row>
    <row r="45" ht="32.9" customHeight="1" spans="1:23">
      <c r="A45" s="131" t="s">
        <v>283</v>
      </c>
      <c r="B45" s="131" t="s">
        <v>309</v>
      </c>
      <c r="C45" s="25" t="s">
        <v>308</v>
      </c>
      <c r="D45" s="131" t="s">
        <v>73</v>
      </c>
      <c r="E45" s="131" t="s">
        <v>116</v>
      </c>
      <c r="F45" s="131" t="s">
        <v>188</v>
      </c>
      <c r="G45" s="131" t="s">
        <v>249</v>
      </c>
      <c r="H45" s="131" t="s">
        <v>250</v>
      </c>
      <c r="I45" s="27">
        <v>4000</v>
      </c>
      <c r="J45" s="27">
        <v>4000</v>
      </c>
      <c r="K45" s="27">
        <v>4000</v>
      </c>
      <c r="L45" s="27"/>
      <c r="M45" s="27"/>
      <c r="N45" s="135"/>
      <c r="O45" s="135"/>
      <c r="P45" s="135"/>
      <c r="Q45" s="27"/>
      <c r="R45" s="27"/>
      <c r="S45" s="27"/>
      <c r="T45" s="27"/>
      <c r="U45" s="114"/>
      <c r="V45" s="27"/>
      <c r="W45" s="27"/>
    </row>
    <row r="46" ht="32.9" customHeight="1" spans="1:23">
      <c r="A46" s="131" t="s">
        <v>283</v>
      </c>
      <c r="B46" s="131" t="s">
        <v>309</v>
      </c>
      <c r="C46" s="25" t="s">
        <v>308</v>
      </c>
      <c r="D46" s="131" t="s">
        <v>73</v>
      </c>
      <c r="E46" s="131" t="s">
        <v>116</v>
      </c>
      <c r="F46" s="131" t="s">
        <v>188</v>
      </c>
      <c r="G46" s="131" t="s">
        <v>245</v>
      </c>
      <c r="H46" s="131" t="s">
        <v>246</v>
      </c>
      <c r="I46" s="27">
        <v>18000</v>
      </c>
      <c r="J46" s="27">
        <v>18000</v>
      </c>
      <c r="K46" s="27">
        <v>18000</v>
      </c>
      <c r="L46" s="27"/>
      <c r="M46" s="27"/>
      <c r="N46" s="135"/>
      <c r="O46" s="135"/>
      <c r="P46" s="135"/>
      <c r="Q46" s="27"/>
      <c r="R46" s="27"/>
      <c r="S46" s="27"/>
      <c r="T46" s="27"/>
      <c r="U46" s="114"/>
      <c r="V46" s="27"/>
      <c r="W46" s="27"/>
    </row>
    <row r="47" ht="32.9" customHeight="1" spans="1:23">
      <c r="A47" s="131" t="s">
        <v>283</v>
      </c>
      <c r="B47" s="131" t="s">
        <v>309</v>
      </c>
      <c r="C47" s="25" t="s">
        <v>308</v>
      </c>
      <c r="D47" s="131" t="s">
        <v>73</v>
      </c>
      <c r="E47" s="131" t="s">
        <v>116</v>
      </c>
      <c r="F47" s="131" t="s">
        <v>188</v>
      </c>
      <c r="G47" s="131" t="s">
        <v>285</v>
      </c>
      <c r="H47" s="131" t="s">
        <v>286</v>
      </c>
      <c r="I47" s="27">
        <v>6000</v>
      </c>
      <c r="J47" s="27">
        <v>6000</v>
      </c>
      <c r="K47" s="27">
        <v>6000</v>
      </c>
      <c r="L47" s="27"/>
      <c r="M47" s="27"/>
      <c r="N47" s="135"/>
      <c r="O47" s="135"/>
      <c r="P47" s="135"/>
      <c r="Q47" s="27"/>
      <c r="R47" s="27"/>
      <c r="S47" s="27"/>
      <c r="T47" s="27"/>
      <c r="U47" s="114"/>
      <c r="V47" s="27"/>
      <c r="W47" s="27"/>
    </row>
    <row r="48" ht="32.9" customHeight="1" spans="1:23">
      <c r="A48" s="131" t="s">
        <v>283</v>
      </c>
      <c r="B48" s="131" t="s">
        <v>309</v>
      </c>
      <c r="C48" s="25" t="s">
        <v>308</v>
      </c>
      <c r="D48" s="131" t="s">
        <v>73</v>
      </c>
      <c r="E48" s="131" t="s">
        <v>116</v>
      </c>
      <c r="F48" s="131" t="s">
        <v>188</v>
      </c>
      <c r="G48" s="131" t="s">
        <v>287</v>
      </c>
      <c r="H48" s="131" t="s">
        <v>288</v>
      </c>
      <c r="I48" s="27">
        <v>72000</v>
      </c>
      <c r="J48" s="27">
        <v>72000</v>
      </c>
      <c r="K48" s="27">
        <v>72000</v>
      </c>
      <c r="L48" s="27"/>
      <c r="M48" s="27"/>
      <c r="N48" s="135"/>
      <c r="O48" s="135"/>
      <c r="P48" s="135"/>
      <c r="Q48" s="27"/>
      <c r="R48" s="27"/>
      <c r="S48" s="27"/>
      <c r="T48" s="27"/>
      <c r="U48" s="114"/>
      <c r="V48" s="27"/>
      <c r="W48" s="27"/>
    </row>
    <row r="49" ht="32.9" customHeight="1" spans="1:23">
      <c r="A49" s="29" t="s">
        <v>310</v>
      </c>
      <c r="B49" s="28"/>
      <c r="C49" s="28"/>
      <c r="D49" s="28"/>
      <c r="E49" s="28"/>
      <c r="F49" s="28"/>
      <c r="G49" s="28"/>
      <c r="H49" s="28"/>
      <c r="I49" s="27">
        <v>250000</v>
      </c>
      <c r="J49" s="27">
        <v>250000</v>
      </c>
      <c r="K49" s="27">
        <v>250000</v>
      </c>
      <c r="L49" s="27"/>
      <c r="M49" s="27"/>
      <c r="N49" s="135"/>
      <c r="O49" s="135"/>
      <c r="P49" s="135"/>
      <c r="Q49" s="27"/>
      <c r="R49" s="27"/>
      <c r="S49" s="27"/>
      <c r="T49" s="27"/>
      <c r="U49" s="114"/>
      <c r="V49" s="27"/>
      <c r="W49" s="27"/>
    </row>
    <row r="50" ht="32.9" customHeight="1" spans="1:23">
      <c r="A50" s="131" t="s">
        <v>283</v>
      </c>
      <c r="B50" s="131" t="s">
        <v>311</v>
      </c>
      <c r="C50" s="25" t="s">
        <v>310</v>
      </c>
      <c r="D50" s="131" t="s">
        <v>73</v>
      </c>
      <c r="E50" s="131" t="s">
        <v>117</v>
      </c>
      <c r="F50" s="131" t="s">
        <v>189</v>
      </c>
      <c r="G50" s="131" t="s">
        <v>249</v>
      </c>
      <c r="H50" s="131" t="s">
        <v>250</v>
      </c>
      <c r="I50" s="27">
        <v>4480</v>
      </c>
      <c r="J50" s="27">
        <v>4480</v>
      </c>
      <c r="K50" s="27">
        <v>4480</v>
      </c>
      <c r="L50" s="27"/>
      <c r="M50" s="27"/>
      <c r="N50" s="135"/>
      <c r="O50" s="135"/>
      <c r="P50" s="135"/>
      <c r="Q50" s="27"/>
      <c r="R50" s="27"/>
      <c r="S50" s="27"/>
      <c r="T50" s="27"/>
      <c r="U50" s="114"/>
      <c r="V50" s="27"/>
      <c r="W50" s="27"/>
    </row>
    <row r="51" ht="32.9" customHeight="1" spans="1:23">
      <c r="A51" s="131" t="s">
        <v>283</v>
      </c>
      <c r="B51" s="131" t="s">
        <v>311</v>
      </c>
      <c r="C51" s="25" t="s">
        <v>310</v>
      </c>
      <c r="D51" s="131" t="s">
        <v>73</v>
      </c>
      <c r="E51" s="131" t="s">
        <v>117</v>
      </c>
      <c r="F51" s="131" t="s">
        <v>189</v>
      </c>
      <c r="G51" s="131" t="s">
        <v>245</v>
      </c>
      <c r="H51" s="131" t="s">
        <v>246</v>
      </c>
      <c r="I51" s="27">
        <v>35520</v>
      </c>
      <c r="J51" s="27">
        <v>35520</v>
      </c>
      <c r="K51" s="27">
        <v>35520</v>
      </c>
      <c r="L51" s="27"/>
      <c r="M51" s="27"/>
      <c r="N51" s="135"/>
      <c r="O51" s="135"/>
      <c r="P51" s="135"/>
      <c r="Q51" s="27"/>
      <c r="R51" s="27"/>
      <c r="S51" s="27"/>
      <c r="T51" s="27"/>
      <c r="U51" s="114"/>
      <c r="V51" s="27"/>
      <c r="W51" s="27"/>
    </row>
    <row r="52" ht="32.9" customHeight="1" spans="1:23">
      <c r="A52" s="131" t="s">
        <v>283</v>
      </c>
      <c r="B52" s="131" t="s">
        <v>311</v>
      </c>
      <c r="C52" s="25" t="s">
        <v>310</v>
      </c>
      <c r="D52" s="131" t="s">
        <v>73</v>
      </c>
      <c r="E52" s="131" t="s">
        <v>117</v>
      </c>
      <c r="F52" s="131" t="s">
        <v>189</v>
      </c>
      <c r="G52" s="131" t="s">
        <v>287</v>
      </c>
      <c r="H52" s="131" t="s">
        <v>288</v>
      </c>
      <c r="I52" s="27">
        <v>90000</v>
      </c>
      <c r="J52" s="27">
        <v>90000</v>
      </c>
      <c r="K52" s="27">
        <v>90000</v>
      </c>
      <c r="L52" s="27"/>
      <c r="M52" s="27"/>
      <c r="N52" s="135"/>
      <c r="O52" s="135"/>
      <c r="P52" s="135"/>
      <c r="Q52" s="27"/>
      <c r="R52" s="27"/>
      <c r="S52" s="27"/>
      <c r="T52" s="27"/>
      <c r="U52" s="114"/>
      <c r="V52" s="27"/>
      <c r="W52" s="27"/>
    </row>
    <row r="53" ht="32.9" customHeight="1" spans="1:23">
      <c r="A53" s="131" t="s">
        <v>283</v>
      </c>
      <c r="B53" s="131" t="s">
        <v>311</v>
      </c>
      <c r="C53" s="25" t="s">
        <v>310</v>
      </c>
      <c r="D53" s="131" t="s">
        <v>73</v>
      </c>
      <c r="E53" s="131" t="s">
        <v>117</v>
      </c>
      <c r="F53" s="131" t="s">
        <v>189</v>
      </c>
      <c r="G53" s="131" t="s">
        <v>298</v>
      </c>
      <c r="H53" s="131" t="s">
        <v>299</v>
      </c>
      <c r="I53" s="27">
        <v>60000</v>
      </c>
      <c r="J53" s="27">
        <v>60000</v>
      </c>
      <c r="K53" s="27">
        <v>60000</v>
      </c>
      <c r="L53" s="27"/>
      <c r="M53" s="27"/>
      <c r="N53" s="135"/>
      <c r="O53" s="135"/>
      <c r="P53" s="135"/>
      <c r="Q53" s="27"/>
      <c r="R53" s="27"/>
      <c r="S53" s="27"/>
      <c r="T53" s="27"/>
      <c r="U53" s="114"/>
      <c r="V53" s="27"/>
      <c r="W53" s="27"/>
    </row>
    <row r="54" ht="32.9" customHeight="1" spans="1:23">
      <c r="A54" s="131" t="s">
        <v>283</v>
      </c>
      <c r="B54" s="131" t="s">
        <v>311</v>
      </c>
      <c r="C54" s="25" t="s">
        <v>310</v>
      </c>
      <c r="D54" s="131" t="s">
        <v>73</v>
      </c>
      <c r="E54" s="131" t="s">
        <v>117</v>
      </c>
      <c r="F54" s="131" t="s">
        <v>189</v>
      </c>
      <c r="G54" s="131" t="s">
        <v>312</v>
      </c>
      <c r="H54" s="131" t="s">
        <v>313</v>
      </c>
      <c r="I54" s="27">
        <v>60000</v>
      </c>
      <c r="J54" s="27">
        <v>60000</v>
      </c>
      <c r="K54" s="27">
        <v>60000</v>
      </c>
      <c r="L54" s="27"/>
      <c r="M54" s="27"/>
      <c r="N54" s="135"/>
      <c r="O54" s="135"/>
      <c r="P54" s="135"/>
      <c r="Q54" s="27"/>
      <c r="R54" s="27"/>
      <c r="S54" s="27"/>
      <c r="T54" s="27"/>
      <c r="U54" s="114"/>
      <c r="V54" s="27"/>
      <c r="W54" s="27"/>
    </row>
    <row r="55" ht="32.9" customHeight="1" spans="1:23">
      <c r="A55" s="29" t="s">
        <v>314</v>
      </c>
      <c r="B55" s="28"/>
      <c r="C55" s="28"/>
      <c r="D55" s="28"/>
      <c r="E55" s="28"/>
      <c r="F55" s="28"/>
      <c r="G55" s="28"/>
      <c r="H55" s="28"/>
      <c r="I55" s="27"/>
      <c r="J55" s="27"/>
      <c r="K55" s="27"/>
      <c r="L55" s="27"/>
      <c r="M55" s="27"/>
      <c r="N55" s="135"/>
      <c r="O55" s="135"/>
      <c r="P55" s="135"/>
      <c r="Q55" s="27"/>
      <c r="R55" s="27"/>
      <c r="S55" s="27"/>
      <c r="T55" s="27"/>
      <c r="U55" s="114"/>
      <c r="V55" s="27"/>
      <c r="W55" s="27"/>
    </row>
    <row r="56" ht="32.9" customHeight="1" spans="1:23">
      <c r="A56" s="131" t="s">
        <v>283</v>
      </c>
      <c r="B56" s="131" t="s">
        <v>315</v>
      </c>
      <c r="C56" s="25" t="s">
        <v>314</v>
      </c>
      <c r="D56" s="131" t="s">
        <v>73</v>
      </c>
      <c r="E56" s="131" t="s">
        <v>116</v>
      </c>
      <c r="F56" s="131" t="s">
        <v>188</v>
      </c>
      <c r="G56" s="131" t="s">
        <v>249</v>
      </c>
      <c r="H56" s="131" t="s">
        <v>250</v>
      </c>
      <c r="I56" s="27"/>
      <c r="J56" s="27"/>
      <c r="K56" s="27"/>
      <c r="L56" s="27"/>
      <c r="M56" s="27"/>
      <c r="N56" s="135"/>
      <c r="O56" s="135"/>
      <c r="P56" s="135"/>
      <c r="Q56" s="27"/>
      <c r="R56" s="27"/>
      <c r="S56" s="27"/>
      <c r="T56" s="27"/>
      <c r="U56" s="114"/>
      <c r="V56" s="27"/>
      <c r="W56" s="27"/>
    </row>
    <row r="57" ht="32.9" customHeight="1" spans="1:23">
      <c r="A57" s="131" t="s">
        <v>283</v>
      </c>
      <c r="B57" s="131" t="s">
        <v>315</v>
      </c>
      <c r="C57" s="25" t="s">
        <v>314</v>
      </c>
      <c r="D57" s="131" t="s">
        <v>73</v>
      </c>
      <c r="E57" s="131" t="s">
        <v>116</v>
      </c>
      <c r="F57" s="131" t="s">
        <v>188</v>
      </c>
      <c r="G57" s="131" t="s">
        <v>245</v>
      </c>
      <c r="H57" s="131" t="s">
        <v>246</v>
      </c>
      <c r="I57" s="27"/>
      <c r="J57" s="27"/>
      <c r="K57" s="27"/>
      <c r="L57" s="27"/>
      <c r="M57" s="27"/>
      <c r="N57" s="135"/>
      <c r="O57" s="135"/>
      <c r="P57" s="135"/>
      <c r="Q57" s="27"/>
      <c r="R57" s="27"/>
      <c r="S57" s="27"/>
      <c r="T57" s="27"/>
      <c r="U57" s="114"/>
      <c r="V57" s="27"/>
      <c r="W57" s="27"/>
    </row>
    <row r="58" ht="32.9" customHeight="1" spans="1:23">
      <c r="A58" s="131" t="s">
        <v>283</v>
      </c>
      <c r="B58" s="131" t="s">
        <v>315</v>
      </c>
      <c r="C58" s="25" t="s">
        <v>314</v>
      </c>
      <c r="D58" s="131" t="s">
        <v>73</v>
      </c>
      <c r="E58" s="131" t="s">
        <v>116</v>
      </c>
      <c r="F58" s="131" t="s">
        <v>188</v>
      </c>
      <c r="G58" s="131" t="s">
        <v>285</v>
      </c>
      <c r="H58" s="131" t="s">
        <v>286</v>
      </c>
      <c r="I58" s="27"/>
      <c r="J58" s="27"/>
      <c r="K58" s="27"/>
      <c r="L58" s="27"/>
      <c r="M58" s="27"/>
      <c r="N58" s="135"/>
      <c r="O58" s="135"/>
      <c r="P58" s="135"/>
      <c r="Q58" s="27"/>
      <c r="R58" s="27"/>
      <c r="S58" s="27"/>
      <c r="T58" s="27"/>
      <c r="U58" s="114"/>
      <c r="V58" s="27"/>
      <c r="W58" s="27"/>
    </row>
    <row r="59" ht="32.9" customHeight="1" spans="1:23">
      <c r="A59" s="131" t="s">
        <v>283</v>
      </c>
      <c r="B59" s="131" t="s">
        <v>315</v>
      </c>
      <c r="C59" s="25" t="s">
        <v>314</v>
      </c>
      <c r="D59" s="131" t="s">
        <v>73</v>
      </c>
      <c r="E59" s="131" t="s">
        <v>116</v>
      </c>
      <c r="F59" s="131" t="s">
        <v>188</v>
      </c>
      <c r="G59" s="131" t="s">
        <v>287</v>
      </c>
      <c r="H59" s="131" t="s">
        <v>288</v>
      </c>
      <c r="I59" s="27"/>
      <c r="J59" s="27"/>
      <c r="K59" s="27"/>
      <c r="L59" s="27"/>
      <c r="M59" s="27"/>
      <c r="N59" s="135"/>
      <c r="O59" s="135"/>
      <c r="P59" s="135"/>
      <c r="Q59" s="27"/>
      <c r="R59" s="27"/>
      <c r="S59" s="27"/>
      <c r="T59" s="27"/>
      <c r="U59" s="114"/>
      <c r="V59" s="27"/>
      <c r="W59" s="27"/>
    </row>
    <row r="60" ht="32.9" customHeight="1" spans="1:23">
      <c r="A60" s="131" t="s">
        <v>283</v>
      </c>
      <c r="B60" s="131" t="s">
        <v>315</v>
      </c>
      <c r="C60" s="25" t="s">
        <v>314</v>
      </c>
      <c r="D60" s="131" t="s">
        <v>73</v>
      </c>
      <c r="E60" s="131" t="s">
        <v>116</v>
      </c>
      <c r="F60" s="131" t="s">
        <v>188</v>
      </c>
      <c r="G60" s="131" t="s">
        <v>292</v>
      </c>
      <c r="H60" s="131" t="s">
        <v>293</v>
      </c>
      <c r="I60" s="27"/>
      <c r="J60" s="27"/>
      <c r="K60" s="27"/>
      <c r="L60" s="27"/>
      <c r="M60" s="27"/>
      <c r="N60" s="135"/>
      <c r="O60" s="135"/>
      <c r="P60" s="135"/>
      <c r="Q60" s="27"/>
      <c r="R60" s="27"/>
      <c r="S60" s="27"/>
      <c r="T60" s="27"/>
      <c r="U60" s="114"/>
      <c r="V60" s="27"/>
      <c r="W60" s="27"/>
    </row>
    <row r="61" ht="32.9" customHeight="1" spans="1:23">
      <c r="A61" s="131" t="s">
        <v>283</v>
      </c>
      <c r="B61" s="131" t="s">
        <v>315</v>
      </c>
      <c r="C61" s="25" t="s">
        <v>314</v>
      </c>
      <c r="D61" s="131" t="s">
        <v>73</v>
      </c>
      <c r="E61" s="131" t="s">
        <v>116</v>
      </c>
      <c r="F61" s="131" t="s">
        <v>188</v>
      </c>
      <c r="G61" s="131" t="s">
        <v>298</v>
      </c>
      <c r="H61" s="131" t="s">
        <v>299</v>
      </c>
      <c r="I61" s="27"/>
      <c r="J61" s="27"/>
      <c r="K61" s="27"/>
      <c r="L61" s="27"/>
      <c r="M61" s="27"/>
      <c r="N61" s="135"/>
      <c r="O61" s="135"/>
      <c r="P61" s="135"/>
      <c r="Q61" s="27"/>
      <c r="R61" s="27"/>
      <c r="S61" s="27"/>
      <c r="T61" s="27"/>
      <c r="U61" s="114"/>
      <c r="V61" s="27"/>
      <c r="W61" s="27"/>
    </row>
    <row r="62" ht="32.9" customHeight="1" spans="1:23">
      <c r="A62" s="131" t="s">
        <v>283</v>
      </c>
      <c r="B62" s="131" t="s">
        <v>315</v>
      </c>
      <c r="C62" s="25" t="s">
        <v>314</v>
      </c>
      <c r="D62" s="131" t="s">
        <v>73</v>
      </c>
      <c r="E62" s="131" t="s">
        <v>116</v>
      </c>
      <c r="F62" s="131" t="s">
        <v>188</v>
      </c>
      <c r="G62" s="131" t="s">
        <v>269</v>
      </c>
      <c r="H62" s="131" t="s">
        <v>270</v>
      </c>
      <c r="I62" s="27"/>
      <c r="J62" s="27"/>
      <c r="K62" s="27"/>
      <c r="L62" s="27"/>
      <c r="M62" s="27"/>
      <c r="N62" s="135"/>
      <c r="O62" s="135"/>
      <c r="P62" s="135"/>
      <c r="Q62" s="27"/>
      <c r="R62" s="27"/>
      <c r="S62" s="27"/>
      <c r="T62" s="27"/>
      <c r="U62" s="114"/>
      <c r="V62" s="27"/>
      <c r="W62" s="27"/>
    </row>
    <row r="63" ht="32.9" customHeight="1" spans="1:23">
      <c r="A63" s="29" t="s">
        <v>316</v>
      </c>
      <c r="B63" s="28"/>
      <c r="C63" s="28"/>
      <c r="D63" s="28"/>
      <c r="E63" s="28"/>
      <c r="F63" s="28"/>
      <c r="G63" s="28"/>
      <c r="H63" s="28"/>
      <c r="I63" s="27"/>
      <c r="J63" s="27"/>
      <c r="K63" s="27"/>
      <c r="L63" s="27"/>
      <c r="M63" s="27"/>
      <c r="N63" s="135"/>
      <c r="O63" s="135"/>
      <c r="P63" s="135"/>
      <c r="Q63" s="27"/>
      <c r="R63" s="27"/>
      <c r="S63" s="27"/>
      <c r="T63" s="27"/>
      <c r="U63" s="114"/>
      <c r="V63" s="27"/>
      <c r="W63" s="27"/>
    </row>
    <row r="64" ht="32.9" customHeight="1" spans="1:23">
      <c r="A64" s="131" t="s">
        <v>283</v>
      </c>
      <c r="B64" s="131" t="s">
        <v>317</v>
      </c>
      <c r="C64" s="25" t="s">
        <v>316</v>
      </c>
      <c r="D64" s="131" t="s">
        <v>73</v>
      </c>
      <c r="E64" s="131" t="s">
        <v>117</v>
      </c>
      <c r="F64" s="131" t="s">
        <v>189</v>
      </c>
      <c r="G64" s="131" t="s">
        <v>245</v>
      </c>
      <c r="H64" s="131" t="s">
        <v>246</v>
      </c>
      <c r="I64" s="27"/>
      <c r="J64" s="27"/>
      <c r="K64" s="27"/>
      <c r="L64" s="27"/>
      <c r="M64" s="27"/>
      <c r="N64" s="135"/>
      <c r="O64" s="135"/>
      <c r="P64" s="135"/>
      <c r="Q64" s="27"/>
      <c r="R64" s="27"/>
      <c r="S64" s="27"/>
      <c r="T64" s="27"/>
      <c r="U64" s="114"/>
      <c r="V64" s="27"/>
      <c r="W64" s="27"/>
    </row>
    <row r="65" ht="32.9" customHeight="1" spans="1:23">
      <c r="A65" s="131" t="s">
        <v>283</v>
      </c>
      <c r="B65" s="131" t="s">
        <v>317</v>
      </c>
      <c r="C65" s="25" t="s">
        <v>316</v>
      </c>
      <c r="D65" s="131" t="s">
        <v>73</v>
      </c>
      <c r="E65" s="131" t="s">
        <v>117</v>
      </c>
      <c r="F65" s="131" t="s">
        <v>189</v>
      </c>
      <c r="G65" s="131" t="s">
        <v>287</v>
      </c>
      <c r="H65" s="131" t="s">
        <v>288</v>
      </c>
      <c r="I65" s="27"/>
      <c r="J65" s="27"/>
      <c r="K65" s="27"/>
      <c r="L65" s="27"/>
      <c r="M65" s="27"/>
      <c r="N65" s="135"/>
      <c r="O65" s="135"/>
      <c r="P65" s="135"/>
      <c r="Q65" s="27"/>
      <c r="R65" s="27"/>
      <c r="S65" s="27"/>
      <c r="T65" s="27"/>
      <c r="U65" s="114"/>
      <c r="V65" s="27"/>
      <c r="W65" s="27"/>
    </row>
    <row r="66" ht="32.9" customHeight="1" spans="1:23">
      <c r="A66" s="29" t="s">
        <v>318</v>
      </c>
      <c r="B66" s="28"/>
      <c r="C66" s="28"/>
      <c r="D66" s="28"/>
      <c r="E66" s="28"/>
      <c r="F66" s="28"/>
      <c r="G66" s="28"/>
      <c r="H66" s="28"/>
      <c r="I66" s="27">
        <v>1710000</v>
      </c>
      <c r="J66" s="27"/>
      <c r="K66" s="27"/>
      <c r="L66" s="27"/>
      <c r="M66" s="27"/>
      <c r="N66" s="135">
        <v>1710000</v>
      </c>
      <c r="O66" s="135"/>
      <c r="P66" s="135"/>
      <c r="Q66" s="27"/>
      <c r="R66" s="27"/>
      <c r="S66" s="27"/>
      <c r="T66" s="27"/>
      <c r="U66" s="114"/>
      <c r="V66" s="27"/>
      <c r="W66" s="27"/>
    </row>
    <row r="67" ht="32.9" customHeight="1" spans="1:23">
      <c r="A67" s="131" t="s">
        <v>283</v>
      </c>
      <c r="B67" s="131" t="s">
        <v>319</v>
      </c>
      <c r="C67" s="25" t="s">
        <v>318</v>
      </c>
      <c r="D67" s="131" t="s">
        <v>73</v>
      </c>
      <c r="E67" s="131" t="s">
        <v>117</v>
      </c>
      <c r="F67" s="131" t="s">
        <v>189</v>
      </c>
      <c r="G67" s="131" t="s">
        <v>320</v>
      </c>
      <c r="H67" s="131" t="s">
        <v>313</v>
      </c>
      <c r="I67" s="27">
        <v>1310000</v>
      </c>
      <c r="J67" s="27"/>
      <c r="K67" s="27"/>
      <c r="L67" s="27"/>
      <c r="M67" s="27"/>
      <c r="N67" s="135">
        <v>1310000</v>
      </c>
      <c r="O67" s="135"/>
      <c r="P67" s="135"/>
      <c r="Q67" s="27"/>
      <c r="R67" s="27"/>
      <c r="S67" s="27"/>
      <c r="T67" s="27"/>
      <c r="U67" s="114"/>
      <c r="V67" s="27"/>
      <c r="W67" s="27"/>
    </row>
    <row r="68" ht="32.9" customHeight="1" spans="1:23">
      <c r="A68" s="131" t="s">
        <v>283</v>
      </c>
      <c r="B68" s="131" t="s">
        <v>319</v>
      </c>
      <c r="C68" s="25" t="s">
        <v>318</v>
      </c>
      <c r="D68" s="131" t="s">
        <v>73</v>
      </c>
      <c r="E68" s="131" t="s">
        <v>117</v>
      </c>
      <c r="F68" s="131" t="s">
        <v>189</v>
      </c>
      <c r="G68" s="131" t="s">
        <v>321</v>
      </c>
      <c r="H68" s="131" t="s">
        <v>322</v>
      </c>
      <c r="I68" s="27">
        <v>400000</v>
      </c>
      <c r="J68" s="27"/>
      <c r="K68" s="27"/>
      <c r="L68" s="27"/>
      <c r="M68" s="27"/>
      <c r="N68" s="135">
        <v>400000</v>
      </c>
      <c r="O68" s="135"/>
      <c r="P68" s="135"/>
      <c r="Q68" s="27"/>
      <c r="R68" s="27"/>
      <c r="S68" s="27"/>
      <c r="T68" s="27"/>
      <c r="U68" s="114"/>
      <c r="V68" s="27"/>
      <c r="W68" s="27"/>
    </row>
    <row r="69" ht="32.9" customHeight="1" spans="1:23">
      <c r="A69" s="29" t="s">
        <v>323</v>
      </c>
      <c r="B69" s="28"/>
      <c r="C69" s="28"/>
      <c r="D69" s="28"/>
      <c r="E69" s="28"/>
      <c r="F69" s="28"/>
      <c r="G69" s="28"/>
      <c r="H69" s="28"/>
      <c r="I69" s="27"/>
      <c r="J69" s="27"/>
      <c r="K69" s="27"/>
      <c r="L69" s="27"/>
      <c r="M69" s="27"/>
      <c r="N69" s="135"/>
      <c r="O69" s="135"/>
      <c r="P69" s="135"/>
      <c r="Q69" s="27"/>
      <c r="R69" s="27"/>
      <c r="S69" s="27"/>
      <c r="T69" s="27"/>
      <c r="U69" s="114"/>
      <c r="V69" s="27"/>
      <c r="W69" s="27"/>
    </row>
    <row r="70" ht="32.9" customHeight="1" spans="1:23">
      <c r="A70" s="131" t="s">
        <v>283</v>
      </c>
      <c r="B70" s="131" t="s">
        <v>324</v>
      </c>
      <c r="C70" s="25" t="s">
        <v>323</v>
      </c>
      <c r="D70" s="131" t="s">
        <v>73</v>
      </c>
      <c r="E70" s="131" t="s">
        <v>117</v>
      </c>
      <c r="F70" s="131" t="s">
        <v>189</v>
      </c>
      <c r="G70" s="131" t="s">
        <v>287</v>
      </c>
      <c r="H70" s="131" t="s">
        <v>288</v>
      </c>
      <c r="I70" s="27"/>
      <c r="J70" s="27"/>
      <c r="K70" s="27"/>
      <c r="L70" s="27"/>
      <c r="M70" s="27"/>
      <c r="N70" s="135"/>
      <c r="O70" s="135"/>
      <c r="P70" s="135"/>
      <c r="Q70" s="27"/>
      <c r="R70" s="27"/>
      <c r="S70" s="27"/>
      <c r="T70" s="27"/>
      <c r="U70" s="114"/>
      <c r="V70" s="27"/>
      <c r="W70" s="27"/>
    </row>
    <row r="71" ht="32.9" customHeight="1" spans="1:23">
      <c r="A71" s="137" t="s">
        <v>124</v>
      </c>
      <c r="B71" s="138"/>
      <c r="C71" s="138"/>
      <c r="D71" s="138"/>
      <c r="E71" s="138"/>
      <c r="F71" s="138"/>
      <c r="G71" s="138"/>
      <c r="H71" s="138"/>
      <c r="I71" s="27">
        <v>2572948.26</v>
      </c>
      <c r="J71" s="27">
        <v>550000</v>
      </c>
      <c r="K71" s="139">
        <v>550000</v>
      </c>
      <c r="L71" s="27"/>
      <c r="M71" s="27"/>
      <c r="N71" s="135">
        <v>2022948.26</v>
      </c>
      <c r="O71" s="135"/>
      <c r="P71" s="135"/>
      <c r="Q71" s="27"/>
      <c r="R71" s="27"/>
      <c r="S71" s="27"/>
      <c r="T71" s="27"/>
      <c r="U71" s="140"/>
      <c r="V71" s="27"/>
      <c r="W71" s="27"/>
    </row>
  </sheetData>
  <mergeCells count="42">
    <mergeCell ref="A3:W3"/>
    <mergeCell ref="A4:I4"/>
    <mergeCell ref="J5:M5"/>
    <mergeCell ref="N5:P5"/>
    <mergeCell ref="R5:W5"/>
    <mergeCell ref="J6:K6"/>
    <mergeCell ref="A9:C9"/>
    <mergeCell ref="A14:C14"/>
    <mergeCell ref="A20:C20"/>
    <mergeCell ref="A24:C24"/>
    <mergeCell ref="A28:C28"/>
    <mergeCell ref="A32:C32"/>
    <mergeCell ref="A37:C37"/>
    <mergeCell ref="A41:C41"/>
    <mergeCell ref="A44:C44"/>
    <mergeCell ref="A49:C49"/>
    <mergeCell ref="A55:C55"/>
    <mergeCell ref="A63:C63"/>
    <mergeCell ref="A66:C66"/>
    <mergeCell ref="A69:C69"/>
    <mergeCell ref="A71:H71"/>
    <mergeCell ref="A5:A7"/>
    <mergeCell ref="B5:B7"/>
    <mergeCell ref="C5:C7"/>
    <mergeCell ref="D5:D7"/>
    <mergeCell ref="E5:E7"/>
    <mergeCell ref="F5:F7"/>
    <mergeCell ref="G5:G7"/>
    <mergeCell ref="H5:H7"/>
    <mergeCell ref="I5:I7"/>
    <mergeCell ref="L6:L7"/>
    <mergeCell ref="M6:M7"/>
    <mergeCell ref="N6:N7"/>
    <mergeCell ref="O6:O7"/>
    <mergeCell ref="P6:P7"/>
    <mergeCell ref="Q5:Q7"/>
    <mergeCell ref="R6:R7"/>
    <mergeCell ref="S6:S7"/>
    <mergeCell ref="T6:T7"/>
    <mergeCell ref="U6:U7"/>
    <mergeCell ref="V6:V7"/>
    <mergeCell ref="W6:W7"/>
  </mergeCells>
  <pageMargins left="0.75" right="0.75" top="1" bottom="1" header="0.5" footer="0.5"/>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Right="0"/>
  </sheetPr>
  <dimension ref="A1:J33"/>
  <sheetViews>
    <sheetView showZeros="0" tabSelected="1" workbookViewId="0">
      <pane ySplit="1" topLeftCell="A2" activePane="bottomLeft" state="frozen"/>
      <selection/>
      <selection pane="bottomLeft" activeCell="A4" sqref="A4:H4"/>
    </sheetView>
  </sheetViews>
  <sheetFormatPr defaultColWidth="9.14166666666667" defaultRowHeight="12" customHeight="1"/>
  <cols>
    <col min="1" max="1" width="34.275" customWidth="1"/>
    <col min="2" max="2" width="29" customWidth="1"/>
    <col min="3" max="3" width="17.175" customWidth="1"/>
    <col min="4" max="4" width="21.025" customWidth="1"/>
    <col min="5" max="5" width="23.575" customWidth="1"/>
    <col min="6" max="6" width="11.275" customWidth="1"/>
    <col min="7" max="7" width="10.3166666666667" customWidth="1"/>
    <col min="8" max="8" width="9.31666666666667" customWidth="1"/>
    <col min="9" max="9" width="13.425" customWidth="1"/>
    <col min="10" max="10" width="27.45" customWidth="1"/>
  </cols>
  <sheetData>
    <row r="1" customHeight="1" spans="1:10">
      <c r="A1" s="1"/>
      <c r="B1" s="1"/>
      <c r="C1" s="1"/>
      <c r="D1" s="1"/>
      <c r="E1" s="1"/>
      <c r="F1" s="1"/>
      <c r="G1" s="1"/>
      <c r="H1" s="1"/>
      <c r="I1" s="1"/>
      <c r="J1" s="1"/>
    </row>
    <row r="2" customHeight="1" spans="10:10">
      <c r="J2" s="64" t="s">
        <v>325</v>
      </c>
    </row>
    <row r="3" ht="28.5" customHeight="1" spans="1:10">
      <c r="A3" s="53" t="s">
        <v>326</v>
      </c>
      <c r="B3" s="54"/>
      <c r="C3" s="54"/>
      <c r="D3" s="54"/>
      <c r="E3" s="54"/>
      <c r="F3" s="55"/>
      <c r="G3" s="54"/>
      <c r="H3" s="55"/>
      <c r="I3" s="55"/>
      <c r="J3" s="54"/>
    </row>
    <row r="4" ht="15" customHeight="1" spans="1:1">
      <c r="A4" s="5" t="s">
        <v>2</v>
      </c>
    </row>
    <row r="5" ht="14.25" customHeight="1" spans="1:10">
      <c r="A5" s="56" t="s">
        <v>327</v>
      </c>
      <c r="B5" s="56" t="s">
        <v>328</v>
      </c>
      <c r="C5" s="56" t="s">
        <v>329</v>
      </c>
      <c r="D5" s="56" t="s">
        <v>330</v>
      </c>
      <c r="E5" s="56" t="s">
        <v>331</v>
      </c>
      <c r="F5" s="57" t="s">
        <v>332</v>
      </c>
      <c r="G5" s="56" t="s">
        <v>333</v>
      </c>
      <c r="H5" s="57" t="s">
        <v>334</v>
      </c>
      <c r="I5" s="57" t="s">
        <v>335</v>
      </c>
      <c r="J5" s="56" t="s">
        <v>336</v>
      </c>
    </row>
    <row r="6" ht="14.25" customHeight="1" spans="1:10">
      <c r="A6" s="56">
        <v>1</v>
      </c>
      <c r="B6" s="56">
        <v>2</v>
      </c>
      <c r="C6" s="56">
        <v>3</v>
      </c>
      <c r="D6" s="56">
        <v>4</v>
      </c>
      <c r="E6" s="56">
        <v>5</v>
      </c>
      <c r="F6" s="57">
        <v>6</v>
      </c>
      <c r="G6" s="56">
        <v>7</v>
      </c>
      <c r="H6" s="57">
        <v>8</v>
      </c>
      <c r="I6" s="57">
        <v>9</v>
      </c>
      <c r="J6" s="56">
        <v>10</v>
      </c>
    </row>
    <row r="7" ht="15" customHeight="1" spans="1:10">
      <c r="A7" s="109" t="s">
        <v>73</v>
      </c>
      <c r="B7" s="123"/>
      <c r="C7" s="123"/>
      <c r="D7" s="123"/>
      <c r="E7" s="109"/>
      <c r="F7" s="123"/>
      <c r="G7" s="109"/>
      <c r="H7" s="123"/>
      <c r="I7" s="123"/>
      <c r="J7" s="109"/>
    </row>
    <row r="8" ht="33.75" customHeight="1" spans="1:10">
      <c r="A8" s="112" t="str">
        <f>"   "&amp;"2025年迪庆州动物卫生监督项目资金"</f>
        <v>   2025年迪庆州动物卫生监督项目资金</v>
      </c>
      <c r="B8" s="124" t="s">
        <v>337</v>
      </c>
      <c r="C8" s="125"/>
      <c r="D8" s="125"/>
      <c r="E8" s="125"/>
      <c r="F8" s="126"/>
      <c r="G8" s="125"/>
      <c r="H8" s="126"/>
      <c r="I8" s="126"/>
      <c r="J8" s="125"/>
    </row>
    <row r="9" ht="33.75" customHeight="1" spans="1:10">
      <c r="A9" s="112"/>
      <c r="B9" s="124"/>
      <c r="C9" s="125" t="s">
        <v>338</v>
      </c>
      <c r="D9" s="125" t="s">
        <v>339</v>
      </c>
      <c r="E9" s="125" t="s">
        <v>340</v>
      </c>
      <c r="F9" s="126" t="s">
        <v>341</v>
      </c>
      <c r="G9" s="125" t="s">
        <v>342</v>
      </c>
      <c r="H9" s="126" t="s">
        <v>343</v>
      </c>
      <c r="I9" s="126" t="s">
        <v>344</v>
      </c>
      <c r="J9" s="125" t="s">
        <v>345</v>
      </c>
    </row>
    <row r="10" ht="33.75" customHeight="1" spans="1:10">
      <c r="A10" s="127"/>
      <c r="B10" s="127"/>
      <c r="C10" s="125" t="s">
        <v>338</v>
      </c>
      <c r="D10" s="125" t="s">
        <v>339</v>
      </c>
      <c r="E10" s="125" t="s">
        <v>346</v>
      </c>
      <c r="F10" s="126" t="s">
        <v>341</v>
      </c>
      <c r="G10" s="125" t="s">
        <v>171</v>
      </c>
      <c r="H10" s="126" t="s">
        <v>347</v>
      </c>
      <c r="I10" s="126" t="s">
        <v>344</v>
      </c>
      <c r="J10" s="125" t="s">
        <v>348</v>
      </c>
    </row>
    <row r="11" ht="33.75" customHeight="1" spans="1:10">
      <c r="A11" s="127"/>
      <c r="B11" s="127"/>
      <c r="C11" s="125" t="s">
        <v>338</v>
      </c>
      <c r="D11" s="125" t="s">
        <v>339</v>
      </c>
      <c r="E11" s="125" t="s">
        <v>349</v>
      </c>
      <c r="F11" s="126" t="s">
        <v>341</v>
      </c>
      <c r="G11" s="125" t="s">
        <v>350</v>
      </c>
      <c r="H11" s="126" t="s">
        <v>347</v>
      </c>
      <c r="I11" s="126" t="s">
        <v>344</v>
      </c>
      <c r="J11" s="125" t="s">
        <v>351</v>
      </c>
    </row>
    <row r="12" ht="33.75" customHeight="1" spans="1:10">
      <c r="A12" s="127"/>
      <c r="B12" s="127"/>
      <c r="C12" s="125" t="s">
        <v>352</v>
      </c>
      <c r="D12" s="125" t="s">
        <v>353</v>
      </c>
      <c r="E12" s="125" t="s">
        <v>354</v>
      </c>
      <c r="F12" s="126" t="s">
        <v>355</v>
      </c>
      <c r="G12" s="125" t="s">
        <v>356</v>
      </c>
      <c r="H12" s="126" t="s">
        <v>347</v>
      </c>
      <c r="I12" s="126" t="s">
        <v>357</v>
      </c>
      <c r="J12" s="125" t="s">
        <v>358</v>
      </c>
    </row>
    <row r="13" ht="33.75" customHeight="1" spans="1:10">
      <c r="A13" s="127"/>
      <c r="B13" s="127"/>
      <c r="C13" s="125" t="s">
        <v>359</v>
      </c>
      <c r="D13" s="125" t="s">
        <v>360</v>
      </c>
      <c r="E13" s="125" t="s">
        <v>361</v>
      </c>
      <c r="F13" s="126" t="s">
        <v>341</v>
      </c>
      <c r="G13" s="125" t="s">
        <v>362</v>
      </c>
      <c r="H13" s="126" t="s">
        <v>363</v>
      </c>
      <c r="I13" s="126" t="s">
        <v>344</v>
      </c>
      <c r="J13" s="125" t="s">
        <v>364</v>
      </c>
    </row>
    <row r="14" ht="33.75" customHeight="1" spans="1:10">
      <c r="A14" s="112" t="str">
        <f>"   "&amp;"2025年迪庆州重大动物疫病疫病监测项目资金"</f>
        <v>   2025年迪庆州重大动物疫病疫病监测项目资金</v>
      </c>
      <c r="B14" s="124" t="s">
        <v>365</v>
      </c>
      <c r="C14" s="127"/>
      <c r="D14" s="127"/>
      <c r="E14" s="127"/>
      <c r="F14" s="127"/>
      <c r="G14" s="127"/>
      <c r="H14" s="127"/>
      <c r="I14" s="127"/>
      <c r="J14" s="127"/>
    </row>
    <row r="15" ht="33.75" customHeight="1" spans="1:10">
      <c r="A15" s="127"/>
      <c r="B15" s="127"/>
      <c r="C15" s="125" t="s">
        <v>338</v>
      </c>
      <c r="D15" s="125" t="s">
        <v>339</v>
      </c>
      <c r="E15" s="125" t="s">
        <v>366</v>
      </c>
      <c r="F15" s="126" t="s">
        <v>341</v>
      </c>
      <c r="G15" s="125" t="s">
        <v>367</v>
      </c>
      <c r="H15" s="126" t="s">
        <v>368</v>
      </c>
      <c r="I15" s="126" t="s">
        <v>344</v>
      </c>
      <c r="J15" s="125" t="s">
        <v>369</v>
      </c>
    </row>
    <row r="16" ht="33.75" customHeight="1" spans="1:10">
      <c r="A16" s="127"/>
      <c r="B16" s="127"/>
      <c r="C16" s="125" t="s">
        <v>338</v>
      </c>
      <c r="D16" s="125" t="s">
        <v>339</v>
      </c>
      <c r="E16" s="125" t="s">
        <v>370</v>
      </c>
      <c r="F16" s="126" t="s">
        <v>355</v>
      </c>
      <c r="G16" s="125" t="s">
        <v>371</v>
      </c>
      <c r="H16" s="126" t="s">
        <v>372</v>
      </c>
      <c r="I16" s="126" t="s">
        <v>344</v>
      </c>
      <c r="J16" s="125" t="s">
        <v>373</v>
      </c>
    </row>
    <row r="17" ht="33.75" customHeight="1" spans="1:10">
      <c r="A17" s="127"/>
      <c r="B17" s="127"/>
      <c r="C17" s="125" t="s">
        <v>338</v>
      </c>
      <c r="D17" s="125" t="s">
        <v>339</v>
      </c>
      <c r="E17" s="125" t="s">
        <v>374</v>
      </c>
      <c r="F17" s="126" t="s">
        <v>355</v>
      </c>
      <c r="G17" s="125" t="s">
        <v>172</v>
      </c>
      <c r="H17" s="126" t="s">
        <v>347</v>
      </c>
      <c r="I17" s="126" t="s">
        <v>344</v>
      </c>
      <c r="J17" s="125" t="s">
        <v>375</v>
      </c>
    </row>
    <row r="18" ht="33.75" customHeight="1" spans="1:10">
      <c r="A18" s="127"/>
      <c r="B18" s="127"/>
      <c r="C18" s="125" t="s">
        <v>338</v>
      </c>
      <c r="D18" s="125" t="s">
        <v>339</v>
      </c>
      <c r="E18" s="125" t="s">
        <v>376</v>
      </c>
      <c r="F18" s="126" t="s">
        <v>355</v>
      </c>
      <c r="G18" s="125" t="s">
        <v>350</v>
      </c>
      <c r="H18" s="126" t="s">
        <v>377</v>
      </c>
      <c r="I18" s="126" t="s">
        <v>344</v>
      </c>
      <c r="J18" s="125" t="s">
        <v>378</v>
      </c>
    </row>
    <row r="19" ht="33.75" customHeight="1" spans="1:10">
      <c r="A19" s="127"/>
      <c r="B19" s="127"/>
      <c r="C19" s="125" t="s">
        <v>352</v>
      </c>
      <c r="D19" s="125" t="s">
        <v>353</v>
      </c>
      <c r="E19" s="125" t="s">
        <v>379</v>
      </c>
      <c r="F19" s="126" t="s">
        <v>355</v>
      </c>
      <c r="G19" s="125" t="s">
        <v>356</v>
      </c>
      <c r="H19" s="126" t="s">
        <v>347</v>
      </c>
      <c r="I19" s="126" t="s">
        <v>344</v>
      </c>
      <c r="J19" s="125" t="s">
        <v>380</v>
      </c>
    </row>
    <row r="20" ht="33.75" customHeight="1" spans="1:10">
      <c r="A20" s="127"/>
      <c r="B20" s="127"/>
      <c r="C20" s="125" t="s">
        <v>359</v>
      </c>
      <c r="D20" s="125" t="s">
        <v>360</v>
      </c>
      <c r="E20" s="125" t="s">
        <v>361</v>
      </c>
      <c r="F20" s="126" t="s">
        <v>341</v>
      </c>
      <c r="G20" s="125" t="s">
        <v>362</v>
      </c>
      <c r="H20" s="126" t="s">
        <v>363</v>
      </c>
      <c r="I20" s="126" t="s">
        <v>344</v>
      </c>
      <c r="J20" s="125" t="s">
        <v>381</v>
      </c>
    </row>
    <row r="21" ht="33.75" customHeight="1" spans="1:10">
      <c r="A21" s="112" t="str">
        <f>"   "&amp;"2025年迪庆州饲草产业补链提质项目资金"</f>
        <v>   2025年迪庆州饲草产业补链提质项目资金</v>
      </c>
      <c r="B21" s="124" t="s">
        <v>382</v>
      </c>
      <c r="C21" s="127"/>
      <c r="D21" s="127"/>
      <c r="E21" s="127"/>
      <c r="F21" s="127"/>
      <c r="G21" s="127"/>
      <c r="H21" s="127"/>
      <c r="I21" s="127"/>
      <c r="J21" s="127"/>
    </row>
    <row r="22" ht="33.75" customHeight="1" spans="1:10">
      <c r="A22" s="127"/>
      <c r="B22" s="127"/>
      <c r="C22" s="125" t="s">
        <v>338</v>
      </c>
      <c r="D22" s="125" t="s">
        <v>339</v>
      </c>
      <c r="E22" s="125" t="s">
        <v>383</v>
      </c>
      <c r="F22" s="126" t="s">
        <v>341</v>
      </c>
      <c r="G22" s="125" t="s">
        <v>384</v>
      </c>
      <c r="H22" s="126" t="s">
        <v>385</v>
      </c>
      <c r="I22" s="126" t="s">
        <v>344</v>
      </c>
      <c r="J22" s="125" t="s">
        <v>386</v>
      </c>
    </row>
    <row r="23" ht="33.75" customHeight="1" spans="1:10">
      <c r="A23" s="127"/>
      <c r="B23" s="127"/>
      <c r="C23" s="125" t="s">
        <v>338</v>
      </c>
      <c r="D23" s="125" t="s">
        <v>339</v>
      </c>
      <c r="E23" s="125" t="s">
        <v>387</v>
      </c>
      <c r="F23" s="126" t="s">
        <v>341</v>
      </c>
      <c r="G23" s="125" t="s">
        <v>388</v>
      </c>
      <c r="H23" s="126" t="s">
        <v>343</v>
      </c>
      <c r="I23" s="126" t="s">
        <v>344</v>
      </c>
      <c r="J23" s="125" t="s">
        <v>389</v>
      </c>
    </row>
    <row r="24" ht="33.75" customHeight="1" spans="1:10">
      <c r="A24" s="127"/>
      <c r="B24" s="127"/>
      <c r="C24" s="125" t="s">
        <v>352</v>
      </c>
      <c r="D24" s="125" t="s">
        <v>390</v>
      </c>
      <c r="E24" s="125" t="s">
        <v>391</v>
      </c>
      <c r="F24" s="126" t="s">
        <v>392</v>
      </c>
      <c r="G24" s="125" t="s">
        <v>384</v>
      </c>
      <c r="H24" s="126" t="s">
        <v>393</v>
      </c>
      <c r="I24" s="126" t="s">
        <v>344</v>
      </c>
      <c r="J24" s="125" t="s">
        <v>394</v>
      </c>
    </row>
    <row r="25" ht="33.75" customHeight="1" spans="1:10">
      <c r="A25" s="127"/>
      <c r="B25" s="127"/>
      <c r="C25" s="125" t="s">
        <v>359</v>
      </c>
      <c r="D25" s="125" t="s">
        <v>360</v>
      </c>
      <c r="E25" s="125" t="s">
        <v>395</v>
      </c>
      <c r="F25" s="126" t="s">
        <v>341</v>
      </c>
      <c r="G25" s="125" t="s">
        <v>396</v>
      </c>
      <c r="H25" s="126" t="s">
        <v>363</v>
      </c>
      <c r="I25" s="126" t="s">
        <v>344</v>
      </c>
      <c r="J25" s="125" t="s">
        <v>397</v>
      </c>
    </row>
    <row r="26" ht="33.75" customHeight="1" spans="1:10">
      <c r="A26" s="127"/>
      <c r="B26" s="127"/>
      <c r="C26" s="125" t="s">
        <v>359</v>
      </c>
      <c r="D26" s="125" t="s">
        <v>360</v>
      </c>
      <c r="E26" s="125" t="s">
        <v>398</v>
      </c>
      <c r="F26" s="126" t="s">
        <v>341</v>
      </c>
      <c r="G26" s="125" t="s">
        <v>396</v>
      </c>
      <c r="H26" s="126" t="s">
        <v>363</v>
      </c>
      <c r="I26" s="126" t="s">
        <v>344</v>
      </c>
      <c r="J26" s="125" t="s">
        <v>399</v>
      </c>
    </row>
    <row r="27" ht="33.75" customHeight="1" spans="1:10">
      <c r="A27" s="112" t="str">
        <f>"   "&amp;"2025年保供给保安全重大动物疫病（强制免疫）及人兽共患病防控项目资金"</f>
        <v>   2025年保供给保安全重大动物疫病（强制免疫）及人兽共患病防控项目资金</v>
      </c>
      <c r="B27" s="124" t="s">
        <v>400</v>
      </c>
      <c r="C27" s="127"/>
      <c r="D27" s="127"/>
      <c r="E27" s="127"/>
      <c r="F27" s="127"/>
      <c r="G27" s="127"/>
      <c r="H27" s="127"/>
      <c r="I27" s="127"/>
      <c r="J27" s="127"/>
    </row>
    <row r="28" ht="33.75" customHeight="1" spans="1:10">
      <c r="A28" s="127"/>
      <c r="B28" s="127"/>
      <c r="C28" s="125" t="s">
        <v>338</v>
      </c>
      <c r="D28" s="125" t="s">
        <v>339</v>
      </c>
      <c r="E28" s="125" t="s">
        <v>401</v>
      </c>
      <c r="F28" s="126" t="s">
        <v>341</v>
      </c>
      <c r="G28" s="125" t="s">
        <v>402</v>
      </c>
      <c r="H28" s="126" t="s">
        <v>343</v>
      </c>
      <c r="I28" s="126" t="s">
        <v>344</v>
      </c>
      <c r="J28" s="125" t="s">
        <v>403</v>
      </c>
    </row>
    <row r="29" ht="33.75" customHeight="1" spans="1:10">
      <c r="A29" s="127"/>
      <c r="B29" s="127"/>
      <c r="C29" s="125" t="s">
        <v>338</v>
      </c>
      <c r="D29" s="125" t="s">
        <v>339</v>
      </c>
      <c r="E29" s="125" t="s">
        <v>404</v>
      </c>
      <c r="F29" s="126" t="s">
        <v>341</v>
      </c>
      <c r="G29" s="125" t="s">
        <v>405</v>
      </c>
      <c r="H29" s="126" t="s">
        <v>363</v>
      </c>
      <c r="I29" s="126" t="s">
        <v>344</v>
      </c>
      <c r="J29" s="125" t="s">
        <v>406</v>
      </c>
    </row>
    <row r="30" ht="33.75" customHeight="1" spans="1:10">
      <c r="A30" s="127"/>
      <c r="B30" s="127"/>
      <c r="C30" s="125" t="s">
        <v>338</v>
      </c>
      <c r="D30" s="125" t="s">
        <v>339</v>
      </c>
      <c r="E30" s="125" t="s">
        <v>407</v>
      </c>
      <c r="F30" s="126" t="s">
        <v>355</v>
      </c>
      <c r="G30" s="125" t="s">
        <v>402</v>
      </c>
      <c r="H30" s="126" t="s">
        <v>363</v>
      </c>
      <c r="I30" s="126" t="s">
        <v>344</v>
      </c>
      <c r="J30" s="125" t="s">
        <v>408</v>
      </c>
    </row>
    <row r="31" ht="33.75" customHeight="1" spans="1:10">
      <c r="A31" s="127"/>
      <c r="B31" s="127"/>
      <c r="C31" s="125" t="s">
        <v>338</v>
      </c>
      <c r="D31" s="125" t="s">
        <v>339</v>
      </c>
      <c r="E31" s="125" t="s">
        <v>409</v>
      </c>
      <c r="F31" s="126" t="s">
        <v>341</v>
      </c>
      <c r="G31" s="125" t="s">
        <v>410</v>
      </c>
      <c r="H31" s="126" t="s">
        <v>363</v>
      </c>
      <c r="I31" s="126" t="s">
        <v>344</v>
      </c>
      <c r="J31" s="125" t="s">
        <v>411</v>
      </c>
    </row>
    <row r="32" ht="33.75" customHeight="1" spans="1:10">
      <c r="A32" s="127"/>
      <c r="B32" s="127"/>
      <c r="C32" s="125" t="s">
        <v>352</v>
      </c>
      <c r="D32" s="125" t="s">
        <v>353</v>
      </c>
      <c r="E32" s="125" t="s">
        <v>354</v>
      </c>
      <c r="F32" s="126" t="s">
        <v>355</v>
      </c>
      <c r="G32" s="125" t="s">
        <v>356</v>
      </c>
      <c r="H32" s="126" t="s">
        <v>347</v>
      </c>
      <c r="I32" s="126" t="s">
        <v>344</v>
      </c>
      <c r="J32" s="125" t="s">
        <v>412</v>
      </c>
    </row>
    <row r="33" ht="33.75" customHeight="1" spans="1:10">
      <c r="A33" s="127"/>
      <c r="B33" s="127"/>
      <c r="C33" s="125" t="s">
        <v>359</v>
      </c>
      <c r="D33" s="125" t="s">
        <v>360</v>
      </c>
      <c r="E33" s="125" t="s">
        <v>361</v>
      </c>
      <c r="F33" s="126" t="s">
        <v>341</v>
      </c>
      <c r="G33" s="125" t="s">
        <v>362</v>
      </c>
      <c r="H33" s="126" t="s">
        <v>363</v>
      </c>
      <c r="I33" s="126" t="s">
        <v>344</v>
      </c>
      <c r="J33" s="125" t="s">
        <v>381</v>
      </c>
    </row>
  </sheetData>
  <mergeCells count="2">
    <mergeCell ref="A3:J3"/>
    <mergeCell ref="A4:H4"/>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17</vt:i4>
      </vt:variant>
    </vt:vector>
  </HeadingPairs>
  <TitlesOfParts>
    <vt:vector size="17" baseType="lpstr">
      <vt:lpstr>部门财务收支预算总表01-1</vt:lpstr>
      <vt:lpstr>部门收入预算表01-2</vt:lpstr>
      <vt:lpstr>部门支出预算表01-3</vt:lpstr>
      <vt:lpstr>部门财政拨款收支预算总表02-1</vt:lpstr>
      <vt:lpstr>一般公共预算支出预算表02-2</vt:lpstr>
      <vt:lpstr>一般公共预算“三公”经费支出预算表03</vt:lpstr>
      <vt:lpstr>部门基本支出预算表04</vt:lpstr>
      <vt:lpstr>部门项目支出预算表05-1</vt:lpstr>
      <vt:lpstr>部门项目支出绩效目标表05-2</vt:lpstr>
      <vt:lpstr>部门政府性基金预算支出预算表06</vt:lpstr>
      <vt:lpstr>部门政府采购预算表07</vt:lpstr>
      <vt:lpstr>部门政府购买服务预算表08</vt:lpstr>
      <vt:lpstr>对下转移支付预算表09-1</vt:lpstr>
      <vt:lpstr>对下转移支付绩效目标表09-2</vt:lpstr>
      <vt:lpstr>新增资产配置表10</vt:lpstr>
      <vt:lpstr>上级补助项目支出预算表11</vt:lpstr>
      <vt:lpstr>部门项目中期规划预算表12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2025-01-21T02:50:00Z</dcterms:created>
  <dcterms:modified xsi:type="dcterms:W3CDTF">2025-03-06T09:27:18Z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28C7F9636EB14E4B904111FF78EEE775_13</vt:lpwstr>
  </property>
  <property fmtid="{D5CDD505-2E9C-101B-9397-08002B2CF9AE}" pid="3" name="KSOProductBuildVer">
    <vt:lpwstr>2052-12.1.0.20305</vt:lpwstr>
  </property>
</Properties>
</file>