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6" activeTab="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州对下转移支付预算表09-1" sheetId="13" r:id="rId13"/>
    <sheet name="州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<sst xmlns="http://schemas.openxmlformats.org/spreadsheetml/2006/main" count="897" uniqueCount="393">
  <si>
    <t>预算01-1表</t>
  </si>
  <si>
    <t>2026年部门财务收支预算总表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</si>
  <si>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</si>
  <si>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</si>
  <si>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</si>
  <si>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</si>
  <si>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</si>
  <si>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</si>
  <si>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</si>
  <si>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</si>
  <si>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</si>
  <si>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</si>
  <si>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</si>
  <si>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</si>
  <si>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</si>
  <si>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</si>
  <si>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</si>
  <si>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</si>
  <si>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 xml:space="preserve"> 1、事业收入</t>
  </si>
  <si>
    <t>六、科学技术支出</t>
  </si>
  <si>
    <t xml:space="preserve"> 2、事业单位经营收入</t>
  </si>
  <si>
    <t>七、文化旅游体育与传媒支出</t>
  </si>
  <si>
    <t xml:space="preserve"> 3、上级补助收入</t>
  </si>
  <si>
    <t>八、社会保障和就业支出</t>
  </si>
  <si>
    <t xml:space="preserve"> 4、附属单位上缴收入</t>
  </si>
  <si>
    <t>九、卫生健康支出</t>
  </si>
  <si>
    <t xml:space="preserve"> 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</si>
  <si>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</si>
  <si>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</si>
  <si>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</si>
  <si>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</si>
  <si>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</si>
  <si>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</si>
  <si>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</si>
  <si>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</si>
  <si>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</si>
  <si>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</si>
  <si>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</si>
  <si>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</si>
  <si>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</si>
  <si>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</si>
  <si>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</si>
  <si>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</si>
  <si>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</si>
  <si>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二十七、债务发行费用支出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</si>
  <si>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</si>
  <si>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</si>
  <si>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</si>
  <si>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</si>
  <si>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</si>
  <si>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</si>
  <si>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</si>
  <si>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</si>
  <si>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</si>
  <si>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</si>
  <si>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</si>
  <si>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</si>
  <si>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</si>
  <si>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</si>
  <si>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</si>
  <si>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</si>
  <si>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</si>
  <si>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</si>
  <si>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</si>
  <si>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</si>
  <si>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</si>
  <si>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</si>
  <si>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</si>
  <si>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</si>
  <si>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</si>
  <si>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</si>
  <si>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</si>
  <si>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169009</t>
  </si>
  <si>
    <t>迪庆藏族自治州哈巴雪山省级自然保护区管护局</t>
  </si>
  <si>
    <t>预算01-3表</t>
  </si>
  <si>
    <t>2026年部门支出预算表</t>
  </si>
  <si>
    <t>科目编码</t>
  </si>
  <si>
    <t>科目名称</t>
  </si>
  <si>
    <t>基本支出</t>
  </si>
  <si>
    <t>项目支出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</si>
  <si>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</si>
  <si>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</si>
  <si>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</si>
  <si>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</si>
  <si>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</si>
  <si>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</si>
  <si>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</si>
  <si>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</si>
  <si>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</si>
  <si>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</si>
  <si>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>2080505</t>
  </si>
  <si>
    <t>2080506</t>
  </si>
  <si>
    <t>2080599</t>
  </si>
  <si>
    <t>210</t>
  </si>
  <si>
    <t>卫生健康支出</t>
  </si>
  <si>
    <t>21011</t>
  </si>
  <si>
    <t>2101101</t>
  </si>
  <si>
    <t>2101102</t>
  </si>
  <si>
    <t>2101103</t>
  </si>
  <si>
    <t>2101199</t>
  </si>
  <si>
    <t>211</t>
  </si>
  <si>
    <t>节能环保支出</t>
  </si>
  <si>
    <t>21104</t>
  </si>
  <si>
    <t>2110406</t>
  </si>
  <si>
    <t>213</t>
  </si>
  <si>
    <t>农林水支出</t>
  </si>
  <si>
    <t>21302</t>
  </si>
  <si>
    <t>2130204</t>
  </si>
  <si>
    <t>2130299</t>
  </si>
  <si>
    <t>221</t>
  </si>
  <si>
    <t>住房保障支出</t>
  </si>
  <si>
    <t>22102</t>
  </si>
  <si>
    <t>2210201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</si>
  <si>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</si>
  <si>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</si>
  <si>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</si>
  <si>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</si>
  <si>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</si>
  <si>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</si>
  <si>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</si>
  <si>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</si>
  <si>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</si>
  <si>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</si>
  <si>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</si>
  <si>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</si>
  <si>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</si>
  <si>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</si>
  <si>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</si>
  <si>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</si>
  <si>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</si>
  <si>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</si>
  <si>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</si>
  <si>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</si>
  <si>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</si>
  <si>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</si>
  <si>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</si>
  <si>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</si>
  <si>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</si>
  <si>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</si>
  <si>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</si>
  <si>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</si>
  <si>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</si>
  <si>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</si>
  <si>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</si>
  <si>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</si>
  <si>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</si>
  <si>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</si>
  <si>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</si>
  <si>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</si>
  <si>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</si>
  <si>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</si>
  <si>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</si>
  <si>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</si>
  <si>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</si>
  <si>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</si>
  <si>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</si>
  <si>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</si>
  <si>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</si>
  <si>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</si>
  <si>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</si>
  <si>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5</t>
  </si>
  <si>
    <t>6</t>
  </si>
  <si>
    <t>7</t>
  </si>
  <si>
    <t>行政事业单位养老支出</t>
  </si>
  <si>
    <t>机关事业单位基本养老保险缴费支出</t>
  </si>
  <si>
    <t>其他行政事业单位养老支出</t>
  </si>
  <si>
    <t>行政事业单位医疗</t>
  </si>
  <si>
    <t>事业单位医疗</t>
  </si>
  <si>
    <t>公务员医疗补助</t>
  </si>
  <si>
    <t>其他行政事业单位医疗支出</t>
  </si>
  <si>
    <t>自然生态保护</t>
  </si>
  <si>
    <t>自然保护地</t>
  </si>
  <si>
    <t>林业和草原</t>
  </si>
  <si>
    <t>事业机构</t>
  </si>
  <si>
    <t>住房改革支出</t>
  </si>
  <si>
    <t>住房公积金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</si>
  <si>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</si>
  <si>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</si>
  <si>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</si>
  <si>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</si>
  <si>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</si>
  <si>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</si>
  <si>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</si>
  <si>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</si>
  <si>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</si>
  <si>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</si>
  <si>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</si>
  <si>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</si>
  <si>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</si>
  <si>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</si>
  <si>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</si>
  <si>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</si>
  <si>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</si>
  <si>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</si>
  <si>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</si>
  <si>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</si>
  <si>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</si>
  <si>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</si>
  <si>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</si>
  <si>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</si>
  <si>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</si>
  <si>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</si>
  <si>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</si>
  <si>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533400210000000018906</t>
  </si>
  <si>
    <t>事业人员工资支出</t>
  </si>
  <si>
    <t>30101</t>
  </si>
  <si>
    <t>基本工资</t>
  </si>
  <si>
    <t>30102</t>
  </si>
  <si>
    <t>津贴补贴</t>
  </si>
  <si>
    <t>30107</t>
  </si>
  <si>
    <t>绩效工资</t>
  </si>
  <si>
    <t>533400231100001410146</t>
  </si>
  <si>
    <t>事业人员规范后绩效奖</t>
  </si>
  <si>
    <t>533400210000000018907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</si>
  <si>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</si>
  <si>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</si>
  <si>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</si>
  <si>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</si>
  <si>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</si>
  <si>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</si>
  <si>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</si>
  <si>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</si>
  <si>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</si>
  <si>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533400210000000018908</t>
  </si>
  <si>
    <t>30113</t>
  </si>
  <si>
    <t>533400210000000018913</t>
  </si>
  <si>
    <t>一般公用经费</t>
  </si>
  <si>
    <t>30299</t>
  </si>
  <si>
    <t>其他商品和服务支出</t>
  </si>
  <si>
    <t>30201</t>
  </si>
  <si>
    <t>办公费</t>
  </si>
  <si>
    <t>30211</t>
  </si>
  <si>
    <t>差旅费</t>
  </si>
  <si>
    <t>533400231100001410148</t>
  </si>
  <si>
    <t>办公取暖费</t>
  </si>
  <si>
    <t>30206</t>
  </si>
  <si>
    <t>电费</t>
  </si>
  <si>
    <t>30208</t>
  </si>
  <si>
    <t>取暖费</t>
  </si>
  <si>
    <t>533400210000000018912</t>
  </si>
  <si>
    <t>工会经费</t>
  </si>
  <si>
    <t>30228</t>
  </si>
  <si>
    <t>533400241100002148861</t>
  </si>
  <si>
    <t>体检费</t>
  </si>
  <si>
    <t>533400261100004871360</t>
  </si>
  <si>
    <t>福利费</t>
  </si>
  <si>
    <t>533400210000000018910</t>
  </si>
  <si>
    <t>公务用车运行维护费</t>
  </si>
  <si>
    <t>30231</t>
  </si>
  <si>
    <t>533400261100004871346</t>
  </si>
  <si>
    <t>离退休人员公用经费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</si>
  <si>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</si>
  <si>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</si>
  <si>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</si>
  <si>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</si>
  <si>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</si>
  <si>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</si>
  <si>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哈巴雪山保护项目第一期专项资金</t>
  </si>
  <si>
    <t>事业发展类</t>
  </si>
  <si>
    <t>533400251100004513638</t>
  </si>
  <si>
    <t>其他林业和草原支出</t>
  </si>
  <si>
    <t>30216</t>
  </si>
  <si>
    <t>培训费</t>
  </si>
  <si>
    <t>30218</t>
  </si>
  <si>
    <t>专用材料费</t>
  </si>
  <si>
    <t>30227</t>
  </si>
  <si>
    <t>委托业务费</t>
  </si>
  <si>
    <t>30239</t>
  </si>
  <si>
    <t>其他交通费用</t>
  </si>
  <si>
    <t>林业改革发展资金哈巴雪山植物多样性监测工作经费</t>
  </si>
  <si>
    <t>533400210000000018915</t>
  </si>
  <si>
    <t>青基会公益项目第一期专项资金</t>
  </si>
  <si>
    <t>533400251100004528009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</si>
  <si>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</si>
  <si>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</si>
  <si>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</si>
  <si>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</si>
  <si>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</si>
  <si>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</si>
  <si>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</si>
  <si>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</si>
  <si>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</si>
  <si>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</si>
  <si>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</si>
  <si>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</si>
  <si>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、为牢固树立尊重自然、顺应自然、保护自然的生态文明理念，哈巴雪山省级自然保护区管护局坚持以习近平生态文明建设为指导，践行“绿水青山就是金山银山为理念”，积极开展监测巡护工作，加强哈巴雪山省级自然保护区资源监管工作，确保保护区生态资源安全；2、为提高社区居民护森林草原防火、野生动植物保护、生态文明建设等意识，加大在周边社区及保护辖区内宣传相关法律法规力度；3、因我局机构设置分散，迪庆州林草设局办公室、基层办公点有哈巴管护局及马鹿塘管理所三个办公点，为了更好的发挥自然保护区的职能职责，保证我局保护工作的正常运转，三个办公点分别需要相应的办公用品。</t>
  </si>
  <si>
    <t>产出指标</t>
  </si>
  <si>
    <t>数量指标</t>
  </si>
  <si>
    <t>安排保护资源监管检查4次</t>
  </si>
  <si>
    <t>&gt;=</t>
  </si>
  <si>
    <t>次/年</t>
  </si>
  <si>
    <t>定量指标</t>
  </si>
  <si>
    <t>安排检查4次</t>
  </si>
  <si>
    <t>自然保护区常规监督</t>
  </si>
  <si>
    <t>90</t>
  </si>
  <si>
    <t>%</t>
  </si>
  <si>
    <t>保护区管理工作核实及处理率</t>
  </si>
  <si>
    <t>效益指标</t>
  </si>
  <si>
    <t>社会效益</t>
  </si>
  <si>
    <t>切实提高保护区生态保护共同意识</t>
  </si>
  <si>
    <t>=</t>
  </si>
  <si>
    <t>定性指标</t>
  </si>
  <si>
    <t>保护区生态保护共同意识</t>
  </si>
  <si>
    <t>生态效益</t>
  </si>
  <si>
    <t>区域森林质量和生物多样性保护</t>
  </si>
  <si>
    <t>明显提升</t>
  </si>
  <si>
    <t>通过开展生物多样性监测</t>
  </si>
  <si>
    <t>满意度指标</t>
  </si>
  <si>
    <t>服务对象满意度</t>
  </si>
  <si>
    <t>政府部门、社区群众满意度</t>
  </si>
  <si>
    <t>85%</t>
  </si>
  <si>
    <t>完成2025年云南青基会“保护生物多样性 共建美好生态家园”公益项目实施第一批项目资金。</t>
  </si>
  <si>
    <t>自然教育科普活动</t>
  </si>
  <si>
    <t>次</t>
  </si>
  <si>
    <t>自然教育研学体验活动</t>
  </si>
  <si>
    <t>质量指标</t>
  </si>
  <si>
    <t>巡护完成率</t>
  </si>
  <si>
    <t>100</t>
  </si>
  <si>
    <t>时效指标</t>
  </si>
  <si>
    <t>项目整体完成及时率</t>
  </si>
  <si>
    <t>提升公众生态保护意识</t>
  </si>
  <si>
    <t>85</t>
  </si>
  <si>
    <t>服务对象满意度指标</t>
  </si>
  <si>
    <t>在哈巴雪山植被退化地块开展生态修复项目，提升环境质量，有效降低自然灾害风险。</t>
  </si>
  <si>
    <t>开展项目下乡人次达到7人次</t>
  </si>
  <si>
    <t>人次</t>
  </si>
  <si>
    <t>开展项目工作下乡人次达到7人次</t>
  </si>
  <si>
    <t>整体项目合格率</t>
  </si>
  <si>
    <t>98</t>
  </si>
  <si>
    <t>推动生态文明建设</t>
  </si>
  <si>
    <t>社会公众满意度</t>
  </si>
  <si>
    <t>92</t>
  </si>
  <si>
    <t>预算06表</t>
  </si>
  <si>
    <t>2026年部门政府性基金预算支出预算表</t>
  </si>
  <si>
    <t>政府性基金预算支出预算表</t>
  </si>
  <si>
    <t>单位名称：全部</t>
  </si>
  <si>
    <t>本年政府性基金预算支出</t>
  </si>
  <si>
    <t>备注：此表无数据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</si>
  <si>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</si>
  <si>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</si>
  <si>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</si>
  <si>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</si>
  <si>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</si>
  <si>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</si>
  <si>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</si>
  <si>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</si>
  <si>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</si>
  <si>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</si>
  <si>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</si>
  <si>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车辆加油费</t>
  </si>
  <si>
    <t>C23120302 车辆加油、添加燃料服务</t>
  </si>
  <si>
    <t>元</t>
  </si>
  <si>
    <t>车辆维修费</t>
  </si>
  <si>
    <t>C23120301 车辆维修和保养服务</t>
  </si>
  <si>
    <t>车辆保险</t>
  </si>
  <si>
    <t>C1804010201 机动车保险服务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</si>
  <si>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</si>
  <si>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</si>
  <si>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</si>
  <si>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</si>
  <si>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</si>
  <si>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2026年州对下转移支付预算表</t>
  </si>
  <si>
    <t>单位名称（项目）</t>
  </si>
  <si>
    <t>地区</t>
  </si>
  <si>
    <t>政府性基金</t>
  </si>
  <si>
    <t>开发区</t>
  </si>
  <si>
    <t>香格里拉市</t>
  </si>
  <si>
    <t>德钦县</t>
  </si>
  <si>
    <t>维西县</t>
  </si>
  <si>
    <t>预算09-2表</t>
  </si>
  <si>
    <t>2026年州对下转移支付绩效目标表</t>
  </si>
  <si>
    <t/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</si>
  <si>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</si>
  <si>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</si>
  <si>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</si>
  <si>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</si>
  <si>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</si>
  <si>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</si>
  <si>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</si>
  <si>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</si>
  <si>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</si>
  <si>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</si>
  <si>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2026年上级转移支付补助项目支出预算表</t>
  </si>
  <si>
    <t>单位名称：迪庆藏族自治州哈巴雪山省级自然保护区管护局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</si>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</sst>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22"/>
      <color rgb="FF000000"/>
      <name val="方正小标宋简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23"/>
      <color theme="1"/>
      <name val="宋体"/>
      <charset val="134"/>
    </font>
    <font>
      <sz val="11"/>
      <color theme="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22"/>
      <color theme="1"/>
      <name val="方正小标宋简体"/>
      <charset val="134"/>
    </font>
    <font>
      <sz val="18"/>
      <color theme="1"/>
      <name val="Microsoft Sans Serif"/>
      <charset val="134"/>
    </font>
    <font>
      <sz val="12"/>
      <color theme="1"/>
      <name val="宋体"/>
      <charset val="134"/>
    </font>
    <font>
      <sz val="20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Arial"/>
      <charset val="134"/>
    </font>
    <font>
      <sz val="28"/>
      <color rgb="FF000000"/>
      <name val="宋体"/>
      <charset val="134"/>
    </font>
    <font>
      <sz val="10"/>
      <color theme="1"/>
      <name val="Microsoft YaHei UI"/>
      <charset val="134"/>
    </font>
    <font>
      <sz val="30"/>
      <color rgb="FF000000"/>
      <name val="宋体"/>
      <charset val="134"/>
    </font>
    <font>
      <sz val="19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  <protection locked="0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5" borderId="17" applyNumberFormat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176" fontId="43" fillId="0" borderId="7">
      <alignment horizontal="right" vertical="center"/>
    </xf>
    <xf numFmtId="49" fontId="43" fillId="0" borderId="7">
      <alignment horizontal="left" vertical="center" wrapText="1"/>
    </xf>
    <xf numFmtId="176" fontId="43" fillId="0" borderId="7">
      <alignment horizontal="right" vertical="center"/>
    </xf>
    <xf numFmtId="177" fontId="43" fillId="0" borderId="7">
      <alignment horizontal="right" vertical="center"/>
    </xf>
    <xf numFmtId="178" fontId="43" fillId="0" borderId="7">
      <alignment horizontal="right" vertical="center"/>
    </xf>
    <xf numFmtId="179" fontId="43" fillId="0" borderId="7">
      <alignment horizontal="right" vertical="center"/>
    </xf>
    <xf numFmtId="10" fontId="43" fillId="0" borderId="7">
      <alignment horizontal="right" vertical="center"/>
    </xf>
    <xf numFmtId="180" fontId="43" fillId="0" borderId="7">
      <alignment horizontal="right" vertical="center"/>
    </xf>
  </cellStyleXfs>
  <cellXfs count="277">
    <xf numFmtId="0" fontId="0" fillId="0" borderId="0" xfId="0" applyBorder="1" applyAlignment="1" applyProtection="1">
      <alignment vertical="center"/>
    </xf>
    <xf numFmtId="49" fontId="1" fillId="0" borderId="0" xfId="0" applyNumberFormat="1" applyFont="1" applyAlignment="1" applyProtection="1"/>
    <xf numFmtId="0" fontId="1" fillId="0" borderId="0" xfId="0" applyFont="1" applyAlignment="1" applyProtection="1"/>
    <xf numFmtId="0" fontId="1" fillId="0" borderId="0" xfId="0" applyFont="1" applyAlignment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/>
    <xf numFmtId="0" fontId="1" fillId="0" borderId="0" xfId="0" applyFont="1" applyAlignment="1">
      <alignment horizontal="right"/>
      <protection locked="0"/>
    </xf>
    <xf numFmtId="0" fontId="5" fillId="0" borderId="1" xfId="0" applyFont="1" applyBorder="1" applyAlignment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</xf>
    <xf numFmtId="0" fontId="6" fillId="0" borderId="7" xfId="0" applyFont="1" applyBorder="1" applyAlignment="1">
      <alignment horizontal="center" vertical="center"/>
      <protection locked="0"/>
    </xf>
    <xf numFmtId="0" fontId="7" fillId="0" borderId="7" xfId="0" applyFont="1" applyBorder="1" applyAlignment="1">
      <alignment horizontal="left" vertical="center" wrapText="1"/>
      <protection locked="0"/>
    </xf>
    <xf numFmtId="0" fontId="7" fillId="0" borderId="7" xfId="0" applyFont="1" applyBorder="1" applyAlignment="1">
      <alignment horizontal="left" vertical="center"/>
      <protection locked="0"/>
    </xf>
    <xf numFmtId="4" fontId="4" fillId="0" borderId="7" xfId="0" applyNumberFormat="1" applyFont="1" applyBorder="1" applyAlignment="1">
      <alignment horizontal="right" vertical="center" wrapText="1"/>
      <protection locked="0"/>
    </xf>
    <xf numFmtId="0" fontId="7" fillId="0" borderId="2" xfId="0" applyFont="1" applyBorder="1" applyAlignment="1">
      <alignment horizontal="center" vertical="center" wrapText="1"/>
      <protection locked="0"/>
    </xf>
    <xf numFmtId="0" fontId="7" fillId="0" borderId="3" xfId="0" applyFont="1" applyBorder="1" applyAlignment="1">
      <alignment horizontal="left" vertical="center" wrapText="1"/>
      <protection locked="0"/>
    </xf>
    <xf numFmtId="0" fontId="7" fillId="0" borderId="4" xfId="0" applyFont="1" applyBorder="1" applyAlignment="1">
      <alignment horizontal="left" vertical="center" wrapText="1"/>
      <protection locked="0"/>
    </xf>
    <xf numFmtId="0" fontId="0" fillId="0" borderId="0" xfId="0" applyFont="1" applyFill="1" applyBorder="1" applyAlignment="1" applyProtection="1"/>
    <xf numFmtId="49" fontId="1" fillId="0" borderId="0" xfId="0" applyNumberFormat="1" applyFont="1" applyFill="1" applyBorder="1" applyAlignment="1" applyProtection="1"/>
    <xf numFmtId="0" fontId="1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horizontal="right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left" vertical="center" wrapText="1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176" fontId="7" fillId="0" borderId="7" xfId="0" applyNumberFormat="1" applyFont="1" applyFill="1" applyBorder="1" applyAlignment="1" applyProtection="1">
      <alignment horizontal="right" vertical="center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left" vertical="center"/>
    </xf>
    <xf numFmtId="0" fontId="4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vertical="center" wrapText="1"/>
    </xf>
    <xf numFmtId="0" fontId="4" fillId="0" borderId="7" xfId="0" applyFont="1" applyBorder="1" applyAlignment="1" applyProtection="1">
      <alignment horizontal="right" vertical="center" wrapText="1"/>
    </xf>
    <xf numFmtId="0" fontId="4" fillId="0" borderId="7" xfId="0" applyFont="1" applyBorder="1" applyAlignment="1" applyProtection="1">
      <alignment horizontal="right" vertical="center"/>
    </xf>
    <xf numFmtId="0" fontId="4" fillId="0" borderId="7" xfId="0" applyFont="1" applyBorder="1" applyAlignment="1">
      <alignment horizontal="right" vertical="center"/>
      <protection locked="0"/>
    </xf>
    <xf numFmtId="0" fontId="4" fillId="0" borderId="2" xfId="0" applyFont="1" applyBorder="1" applyAlignment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  <protection locked="0"/>
    </xf>
    <xf numFmtId="0" fontId="4" fillId="0" borderId="7" xfId="0" applyFont="1" applyBorder="1" applyAlignment="1">
      <alignment horizontal="right" vertical="center" wrapText="1"/>
      <protection locked="0"/>
    </xf>
    <xf numFmtId="0" fontId="4" fillId="0" borderId="0" xfId="0" applyFont="1" applyAlignment="1">
      <alignment horizontal="right" vertical="center"/>
      <protection locked="0"/>
    </xf>
    <xf numFmtId="0" fontId="8" fillId="0" borderId="0" xfId="0" applyFont="1" applyAlignment="1">
      <alignment horizontal="center" vertical="center"/>
      <protection locked="0"/>
    </xf>
    <xf numFmtId="0" fontId="7" fillId="0" borderId="0" xfId="0" applyFont="1" applyAlignment="1">
      <alignment horizontal="left" vertical="center"/>
      <protection locked="0"/>
    </xf>
    <xf numFmtId="0" fontId="6" fillId="0" borderId="0" xfId="0" applyFont="1" applyAlignment="1" applyProtection="1">
      <alignment vertical="center"/>
    </xf>
    <xf numFmtId="0" fontId="5" fillId="0" borderId="7" xfId="0" applyFont="1" applyBorder="1" applyAlignment="1">
      <alignment horizontal="center" vertical="center"/>
      <protection locked="0"/>
    </xf>
    <xf numFmtId="0" fontId="4" fillId="0" borderId="7" xfId="0" applyFont="1" applyBorder="1" applyAlignment="1">
      <alignment horizontal="left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7" xfId="0" applyFont="1" applyBorder="1" applyAlignment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  <protection locked="0"/>
    </xf>
    <xf numFmtId="0" fontId="1" fillId="0" borderId="0" xfId="0" applyFont="1" applyAlignment="1" applyProtection="1">
      <alignment horizontal="right" vertical="center"/>
    </xf>
    <xf numFmtId="0" fontId="7" fillId="0" borderId="0" xfId="0" applyFont="1" applyAlignment="1">
      <alignment horizontal="right" vertical="center"/>
      <protection locked="0"/>
    </xf>
    <xf numFmtId="0" fontId="3" fillId="0" borderId="0" xfId="0" applyFont="1" applyAlignment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wrapText="1"/>
    </xf>
    <xf numFmtId="0" fontId="1" fillId="0" borderId="0" xfId="0" applyFont="1" applyAlignment="1" applyProtection="1">
      <alignment horizontal="right" wrapText="1"/>
    </xf>
    <xf numFmtId="0" fontId="6" fillId="0" borderId="0" xfId="0" applyFont="1" applyAlignment="1">
      <alignment horizontal="right"/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left" vertical="center" wrapText="1"/>
    </xf>
    <xf numFmtId="4" fontId="7" fillId="0" borderId="7" xfId="0" applyNumberFormat="1" applyFont="1" applyBorder="1" applyAlignment="1">
      <alignment horizontal="right" vertical="center"/>
      <protection locked="0"/>
    </xf>
    <xf numFmtId="4" fontId="7" fillId="0" borderId="2" xfId="0" applyNumberFormat="1" applyFont="1" applyBorder="1" applyAlignment="1">
      <alignment horizontal="right" vertical="center"/>
      <protection locked="0"/>
    </xf>
    <xf numFmtId="0" fontId="7" fillId="0" borderId="7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wrapText="1"/>
    </xf>
    <xf numFmtId="0" fontId="1" fillId="0" borderId="0" xfId="0" applyFont="1" applyAlignment="1">
      <protection locked="0"/>
    </xf>
    <xf numFmtId="0" fontId="7" fillId="0" borderId="0" xfId="0" applyFont="1" applyAlignment="1">
      <alignment vertical="top" wrapText="1"/>
      <protection locked="0"/>
    </xf>
    <xf numFmtId="0" fontId="6" fillId="0" borderId="0" xfId="0" applyFont="1" applyAlignment="1" applyProtection="1">
      <alignment wrapText="1"/>
    </xf>
    <xf numFmtId="0" fontId="4" fillId="0" borderId="0" xfId="0" applyFont="1" applyAlignment="1">
      <alignment horizontal="right" vertical="center" wrapText="1"/>
      <protection locked="0"/>
    </xf>
    <xf numFmtId="0" fontId="4" fillId="0" borderId="0" xfId="0" applyFont="1" applyAlignment="1" applyProtection="1">
      <alignment horizontal="right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  <protection locked="0"/>
    </xf>
    <xf numFmtId="0" fontId="5" fillId="0" borderId="0" xfId="0" applyFont="1" applyAlignment="1">
      <protection locked="0"/>
    </xf>
    <xf numFmtId="0" fontId="4" fillId="0" borderId="0" xfId="0" applyFont="1" applyAlignment="1">
      <alignment horizontal="right"/>
      <protection locked="0"/>
    </xf>
    <xf numFmtId="0" fontId="4" fillId="0" borderId="0" xfId="0" applyFont="1" applyAlignment="1">
      <alignment horizontal="right" wrapText="1"/>
      <protection locked="0"/>
    </xf>
    <xf numFmtId="0" fontId="4" fillId="0" borderId="0" xfId="0" applyFont="1" applyAlignment="1" applyProtection="1">
      <alignment horizontal="right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9" xfId="0" applyFont="1" applyBorder="1" applyAlignment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10" xfId="0" applyFont="1" applyBorder="1" applyAlignment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1" xfId="0" applyFont="1" applyBorder="1" applyAlignment="1">
      <alignment horizontal="center" vertical="center"/>
      <protection locked="0"/>
    </xf>
    <xf numFmtId="0" fontId="5" fillId="0" borderId="11" xfId="0" applyFont="1" applyBorder="1" applyAlignment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12" xfId="0" applyFont="1" applyBorder="1" applyAlignment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  <protection locked="0"/>
    </xf>
    <xf numFmtId="3" fontId="5" fillId="0" borderId="6" xfId="0" applyNumberFormat="1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4" fillId="0" borderId="12" xfId="0" applyFont="1" applyBorder="1" applyAlignment="1">
      <alignment horizontal="left" vertical="center" wrapText="1"/>
      <protection locked="0"/>
    </xf>
    <xf numFmtId="4" fontId="4" fillId="0" borderId="12" xfId="0" applyNumberFormat="1" applyFont="1" applyBorder="1" applyAlignment="1">
      <alignment horizontal="right" vertical="center"/>
      <protection locked="0"/>
    </xf>
    <xf numFmtId="4" fontId="4" fillId="0" borderId="7" xfId="0" applyNumberFormat="1" applyFont="1" applyBorder="1" applyAlignment="1">
      <alignment horizontal="right" vertical="center"/>
      <protection locked="0"/>
    </xf>
    <xf numFmtId="0" fontId="4" fillId="0" borderId="13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left" vertical="center"/>
    </xf>
    <xf numFmtId="0" fontId="4" fillId="0" borderId="11" xfId="0" applyFont="1" applyBorder="1" applyAlignment="1">
      <alignment horizontal="left" vertical="center"/>
      <protection locked="0"/>
    </xf>
    <xf numFmtId="0" fontId="4" fillId="0" borderId="0" xfId="0" applyFont="1" applyAlignment="1" applyProtection="1">
      <alignment horizontal="right"/>
    </xf>
    <xf numFmtId="0" fontId="9" fillId="0" borderId="10" xfId="0" applyFont="1" applyBorder="1" applyAlignment="1">
      <alignment horizontal="center" vertical="center" wrapText="1"/>
      <protection locked="0"/>
    </xf>
    <xf numFmtId="0" fontId="9" fillId="0" borderId="11" xfId="0" applyFont="1" applyBorder="1" applyAlignment="1">
      <alignment horizontal="center" vertical="center"/>
      <protection locked="0"/>
    </xf>
    <xf numFmtId="0" fontId="9" fillId="0" borderId="11" xfId="0" applyFont="1" applyBorder="1" applyAlignment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/>
    </xf>
    <xf numFmtId="0" fontId="5" fillId="0" borderId="12" xfId="0" applyFont="1" applyBorder="1" applyAlignment="1">
      <alignment horizontal="center" vertical="center"/>
      <protection locked="0"/>
    </xf>
    <xf numFmtId="0" fontId="4" fillId="0" borderId="12" xfId="0" applyFont="1" applyBorder="1" applyAlignment="1" applyProtection="1">
      <alignment horizontal="right" vertical="center"/>
    </xf>
    <xf numFmtId="0" fontId="10" fillId="0" borderId="0" xfId="0" applyFont="1" applyAlignment="1">
      <alignment horizontal="right"/>
      <protection locked="0"/>
    </xf>
    <xf numFmtId="49" fontId="10" fillId="0" borderId="0" xfId="0" applyNumberFormat="1" applyFont="1" applyAlignment="1">
      <protection locked="0"/>
    </xf>
    <xf numFmtId="0" fontId="1" fillId="0" borderId="0" xfId="0" applyFont="1" applyAlignment="1" applyProtection="1">
      <alignment horizontal="right"/>
    </xf>
    <xf numFmtId="0" fontId="2" fillId="0" borderId="0" xfId="0" applyFont="1" applyAlignment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  <protection locked="0"/>
    </xf>
    <xf numFmtId="0" fontId="11" fillId="0" borderId="0" xfId="0" applyFont="1" applyAlignment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  <protection locked="0"/>
    </xf>
    <xf numFmtId="49" fontId="5" fillId="0" borderId="9" xfId="0" applyNumberFormat="1" applyFont="1" applyBorder="1" applyAlignment="1">
      <alignment horizontal="center" vertical="center" wrapText="1"/>
      <protection locked="0"/>
    </xf>
    <xf numFmtId="0" fontId="5" fillId="0" borderId="9" xfId="0" applyFont="1" applyBorder="1" applyAlignment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  <protection locked="0"/>
    </xf>
    <xf numFmtId="49" fontId="5" fillId="0" borderId="12" xfId="0" applyNumberFormat="1" applyFont="1" applyBorder="1" applyAlignment="1">
      <alignment horizontal="center" vertical="center" wrapText="1"/>
      <protection locked="0"/>
    </xf>
    <xf numFmtId="49" fontId="5" fillId="0" borderId="12" xfId="0" applyNumberFormat="1" applyFont="1" applyBorder="1" applyAlignment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  <protection locked="0"/>
    </xf>
    <xf numFmtId="4" fontId="4" fillId="0" borderId="12" xfId="0" applyNumberFormat="1" applyFont="1" applyBorder="1" applyAlignment="1">
      <alignment horizontal="right" vertical="center" wrapText="1"/>
      <protection locked="0"/>
    </xf>
    <xf numFmtId="0" fontId="6" fillId="0" borderId="2" xfId="0" applyFont="1" applyBorder="1" applyAlignment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  <protection locked="0"/>
    </xf>
    <xf numFmtId="4" fontId="4" fillId="0" borderId="12" xfId="0" applyNumberFormat="1" applyFont="1" applyBorder="1" applyAlignment="1" applyProtection="1">
      <alignment horizontal="right" vertical="center"/>
    </xf>
    <xf numFmtId="4" fontId="4" fillId="0" borderId="12" xfId="0" applyNumberFormat="1" applyFont="1" applyBorder="1" applyAlignment="1" applyProtection="1">
      <alignment horizontal="right" vertical="center" wrapText="1"/>
    </xf>
    <xf numFmtId="3" fontId="5" fillId="0" borderId="7" xfId="0" applyNumberFormat="1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vertical="center"/>
    </xf>
    <xf numFmtId="0" fontId="7" fillId="0" borderId="7" xfId="0" applyFont="1" applyBorder="1">
      <alignment vertical="top"/>
      <protection locked="0"/>
    </xf>
    <xf numFmtId="49" fontId="7" fillId="0" borderId="7" xfId="50" applyFont="1">
      <alignment horizontal="left" vertical="center" wrapText="1"/>
    </xf>
    <xf numFmtId="0" fontId="6" fillId="0" borderId="0" xfId="0" applyFont="1" applyProtection="1">
      <alignment vertical="top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3" xfId="0" applyFont="1" applyBorder="1" applyAlignment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/>
      <protection locked="0"/>
    </xf>
    <xf numFmtId="3" fontId="6" fillId="0" borderId="7" xfId="0" applyNumberFormat="1" applyFont="1" applyBorder="1" applyAlignment="1" applyProtection="1">
      <alignment horizontal="center" vertical="center"/>
    </xf>
    <xf numFmtId="0" fontId="7" fillId="0" borderId="7" xfId="0" applyFont="1" applyBorder="1" applyAlignment="1">
      <alignment horizontal="center" vertical="center" wrapText="1"/>
      <protection locked="0"/>
    </xf>
    <xf numFmtId="0" fontId="7" fillId="0" borderId="7" xfId="0" applyFont="1" applyBorder="1" applyAlignment="1">
      <alignment horizontal="left" vertical="top" wrapText="1"/>
      <protection locked="0"/>
    </xf>
    <xf numFmtId="176" fontId="7" fillId="0" borderId="7" xfId="51" applyFont="1">
      <alignment horizontal="right" vertical="center"/>
    </xf>
    <xf numFmtId="0" fontId="6" fillId="0" borderId="2" xfId="0" applyFont="1" applyBorder="1" applyAlignment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center"/>
    </xf>
    <xf numFmtId="4" fontId="4" fillId="0" borderId="7" xfId="0" applyNumberFormat="1" applyFont="1" applyBorder="1" applyAlignment="1" applyProtection="1">
      <alignment horizontal="right" vertical="center" wrapText="1"/>
    </xf>
    <xf numFmtId="4" fontId="4" fillId="0" borderId="7" xfId="0" applyNumberFormat="1" applyFont="1" applyBorder="1" applyAlignment="1" applyProtection="1">
      <alignment horizontal="right" vertical="center"/>
    </xf>
    <xf numFmtId="0" fontId="6" fillId="0" borderId="0" xfId="0" applyFont="1">
      <alignment vertical="top"/>
      <protection locked="0"/>
    </xf>
    <xf numFmtId="49" fontId="1" fillId="0" borderId="0" xfId="0" applyNumberFormat="1" applyFont="1" applyAlignment="1">
      <protection locked="0"/>
    </xf>
    <xf numFmtId="0" fontId="2" fillId="0" borderId="0" xfId="0" applyFont="1" applyAlignment="1">
      <alignment horizontal="center" vertical="center"/>
      <protection locked="0"/>
    </xf>
    <xf numFmtId="0" fontId="5" fillId="0" borderId="0" xfId="0" applyFont="1" applyAlignment="1">
      <alignment horizontal="left" vertical="center"/>
      <protection locked="0"/>
    </xf>
    <xf numFmtId="0" fontId="5" fillId="0" borderId="2" xfId="0" applyFont="1" applyBorder="1" applyAlignment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  <protection locked="0"/>
    </xf>
    <xf numFmtId="0" fontId="5" fillId="0" borderId="2" xfId="0" applyFont="1" applyBorder="1" applyAlignment="1">
      <alignment horizontal="center" vertical="center" wrapText="1"/>
      <protection locked="0"/>
    </xf>
    <xf numFmtId="3" fontId="6" fillId="0" borderId="7" xfId="0" applyNumberFormat="1" applyFont="1" applyBorder="1" applyAlignment="1">
      <alignment horizontal="center" vertical="center"/>
      <protection locked="0"/>
    </xf>
    <xf numFmtId="0" fontId="7" fillId="0" borderId="7" xfId="0" applyFont="1" applyBorder="1" applyAlignment="1" applyProtection="1">
      <alignment horizontal="left" vertical="center"/>
    </xf>
    <xf numFmtId="0" fontId="7" fillId="0" borderId="3" xfId="0" applyFont="1" applyBorder="1" applyAlignment="1">
      <alignment horizontal="left" vertical="center"/>
      <protection locked="0"/>
    </xf>
    <xf numFmtId="0" fontId="7" fillId="0" borderId="4" xfId="0" applyFont="1" applyBorder="1" applyAlignment="1">
      <alignment horizontal="left" vertical="center"/>
      <protection locked="0"/>
    </xf>
    <xf numFmtId="0" fontId="6" fillId="0" borderId="0" xfId="0" applyFont="1" applyAlignment="1" applyProtection="1">
      <alignment horizontal="center" wrapText="1"/>
    </xf>
    <xf numFmtId="0" fontId="7" fillId="0" borderId="0" xfId="0" applyFont="1" applyAlignment="1" applyProtection="1"/>
    <xf numFmtId="0" fontId="7" fillId="0" borderId="0" xfId="0" applyFont="1" applyAlignment="1" applyProtection="1">
      <alignment horizontal="right" wrapText="1"/>
    </xf>
    <xf numFmtId="0" fontId="12" fillId="0" borderId="0" xfId="0" applyFont="1" applyAlignment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/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</xf>
    <xf numFmtId="4" fontId="7" fillId="0" borderId="7" xfId="0" applyNumberFormat="1" applyFont="1" applyBorder="1" applyAlignment="1" applyProtection="1">
      <alignment horizontal="right" vertical="center"/>
    </xf>
    <xf numFmtId="4" fontId="7" fillId="0" borderId="2" xfId="0" applyNumberFormat="1" applyFont="1" applyBorder="1" applyAlignment="1" applyProtection="1">
      <alignment horizontal="right" vertical="center"/>
    </xf>
    <xf numFmtId="49" fontId="6" fillId="0" borderId="0" xfId="0" applyNumberFormat="1" applyFont="1" applyAlignment="1" applyProtection="1"/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49" fontId="5" fillId="0" borderId="7" xfId="0" applyNumberFormat="1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49" fontId="5" fillId="0" borderId="7" xfId="0" applyNumberFormat="1" applyFont="1" applyBorder="1" applyAlignment="1">
      <alignment horizontal="center" vertical="center"/>
      <protection locked="0"/>
    </xf>
    <xf numFmtId="4" fontId="7" fillId="0" borderId="7" xfId="0" applyNumberFormat="1" applyFont="1" applyBorder="1" applyAlignment="1" applyProtection="1">
      <alignment horizontal="right" vertical="center" wrapText="1"/>
    </xf>
    <xf numFmtId="0" fontId="4" fillId="0" borderId="7" xfId="0" applyFont="1" applyBorder="1" applyAlignment="1" applyProtection="1">
      <alignment horizontal="left" vertical="center" wrapText="1" indent="1"/>
    </xf>
    <xf numFmtId="0" fontId="4" fillId="0" borderId="7" xfId="0" applyFont="1" applyBorder="1" applyAlignment="1" applyProtection="1">
      <alignment horizontal="left" vertical="center" wrapText="1" indent="2"/>
    </xf>
    <xf numFmtId="0" fontId="6" fillId="0" borderId="2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4" fontId="7" fillId="0" borderId="7" xfId="0" applyNumberFormat="1" applyFont="1" applyBorder="1" applyAlignment="1">
      <alignment horizontal="right" vertical="center" wrapText="1"/>
      <protection locked="0"/>
    </xf>
    <xf numFmtId="0" fontId="15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17" fillId="0" borderId="7" xfId="0" applyFont="1" applyBorder="1" applyAlignment="1" applyProtection="1">
      <alignment vertical="center"/>
    </xf>
    <xf numFmtId="4" fontId="4" fillId="0" borderId="7" xfId="0" applyNumberFormat="1" applyFont="1" applyBorder="1" applyAlignment="1" applyProtection="1">
      <alignment vertical="center"/>
    </xf>
    <xf numFmtId="0" fontId="17" fillId="0" borderId="7" xfId="0" applyFont="1" applyBorder="1" applyAlignment="1">
      <alignment horizontal="left" vertical="center"/>
      <protection locked="0"/>
    </xf>
    <xf numFmtId="0" fontId="4" fillId="0" borderId="7" xfId="0" applyFont="1" applyBorder="1" applyAlignment="1">
      <alignment vertical="center"/>
      <protection locked="0"/>
    </xf>
    <xf numFmtId="0" fontId="4" fillId="0" borderId="7" xfId="0" applyFont="1" applyBorder="1" applyAlignment="1">
      <alignment horizontal="left" vertical="center"/>
      <protection locked="0"/>
    </xf>
    <xf numFmtId="4" fontId="4" fillId="0" borderId="7" xfId="0" applyNumberFormat="1" applyFont="1" applyBorder="1" applyAlignment="1">
      <alignment vertical="center"/>
      <protection locked="0"/>
    </xf>
    <xf numFmtId="0" fontId="17" fillId="0" borderId="7" xfId="0" applyFont="1" applyBorder="1" applyAlignment="1">
      <alignment vertical="center"/>
      <protection locked="0"/>
    </xf>
    <xf numFmtId="0" fontId="4" fillId="0" borderId="7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horizontal="left" vertical="center"/>
    </xf>
    <xf numFmtId="0" fontId="17" fillId="0" borderId="7" xfId="0" applyFont="1" applyBorder="1" applyAlignment="1" applyProtection="1">
      <alignment horizontal="center" vertical="center"/>
    </xf>
    <xf numFmtId="0" fontId="17" fillId="0" borderId="7" xfId="0" applyFont="1" applyBorder="1" applyAlignment="1">
      <alignment horizontal="center" vertical="center"/>
      <protection locked="0"/>
    </xf>
    <xf numFmtId="4" fontId="17" fillId="0" borderId="7" xfId="0" applyNumberFormat="1" applyFont="1" applyBorder="1" applyAlignment="1" applyProtection="1">
      <alignment vertical="center"/>
    </xf>
    <xf numFmtId="0" fontId="18" fillId="0" borderId="0" xfId="0" applyFont="1" applyProtection="1">
      <alignment vertical="top"/>
    </xf>
    <xf numFmtId="0" fontId="19" fillId="0" borderId="0" xfId="0" applyFont="1" applyAlignment="1" applyProtection="1">
      <alignment horizontal="center" vertical="center"/>
    </xf>
    <xf numFmtId="0" fontId="4" fillId="0" borderId="0" xfId="0" applyFont="1" applyAlignment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</xf>
    <xf numFmtId="0" fontId="20" fillId="0" borderId="0" xfId="0" applyFont="1" applyAlignment="1" applyProtection="1"/>
    <xf numFmtId="0" fontId="6" fillId="0" borderId="4" xfId="0" applyFont="1" applyBorder="1" applyAlignment="1" applyProtection="1">
      <alignment horizontal="center" vertical="center" wrapText="1"/>
    </xf>
    <xf numFmtId="0" fontId="21" fillId="0" borderId="0" xfId="0" applyFont="1" applyAlignment="1" applyProtection="1">
      <alignment horizontal="center" vertical="center"/>
    </xf>
    <xf numFmtId="0" fontId="21" fillId="0" borderId="0" xfId="0" applyFont="1" applyAlignment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  <protection locked="0"/>
    </xf>
    <xf numFmtId="0" fontId="6" fillId="0" borderId="9" xfId="0" applyFont="1" applyBorder="1" applyAlignment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10" xfId="0" applyFont="1" applyBorder="1" applyAlignment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7" fillId="0" borderId="12" xfId="0" applyFont="1" applyBorder="1" applyAlignment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vertical="center" wrapText="1"/>
    </xf>
    <xf numFmtId="0" fontId="4" fillId="0" borderId="12" xfId="0" applyFont="1" applyBorder="1" applyAlignment="1" applyProtection="1">
      <alignment vertical="center" wrapText="1"/>
    </xf>
    <xf numFmtId="4" fontId="4" fillId="0" borderId="12" xfId="0" applyNumberFormat="1" applyFont="1" applyBorder="1" applyAlignment="1" applyProtection="1">
      <alignment vertical="center"/>
    </xf>
    <xf numFmtId="4" fontId="4" fillId="0" borderId="12" xfId="0" applyNumberFormat="1" applyFont="1" applyBorder="1" applyAlignment="1">
      <alignment vertical="center"/>
      <protection locked="0"/>
    </xf>
    <xf numFmtId="0" fontId="4" fillId="0" borderId="6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vertical="center"/>
    </xf>
    <xf numFmtId="0" fontId="22" fillId="0" borderId="0" xfId="0" applyFont="1" applyAlignment="1" applyProtection="1">
      <alignment horizontal="center" vertical="top"/>
    </xf>
    <xf numFmtId="0" fontId="23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/>
    </xf>
    <xf numFmtId="4" fontId="4" fillId="0" borderId="13" xfId="0" applyNumberFormat="1" applyFont="1" applyBorder="1" applyAlignment="1">
      <alignment horizontal="right" vertical="center"/>
      <protection locked="0"/>
    </xf>
    <xf numFmtId="0" fontId="4" fillId="0" borderId="6" xfId="0" applyFont="1" applyBorder="1" applyAlignment="1">
      <alignment horizontal="left" vertical="center"/>
      <protection locked="0"/>
    </xf>
    <xf numFmtId="0" fontId="4" fillId="0" borderId="13" xfId="0" applyFont="1" applyBorder="1" applyAlignment="1">
      <alignment horizontal="right" vertical="center"/>
      <protection locked="0"/>
    </xf>
    <xf numFmtId="0" fontId="6" fillId="0" borderId="7" xfId="0" applyFont="1" applyBorder="1" applyAlignment="1" applyProtection="1"/>
    <xf numFmtId="0" fontId="17" fillId="0" borderId="6" xfId="0" applyFont="1" applyBorder="1" applyAlignment="1" applyProtection="1">
      <alignment horizontal="center" vertical="center"/>
    </xf>
    <xf numFmtId="0" fontId="17" fillId="0" borderId="13" xfId="0" applyFont="1" applyBorder="1" applyAlignment="1" applyProtection="1">
      <alignment horizontal="right" vertical="center"/>
    </xf>
    <xf numFmtId="4" fontId="17" fillId="0" borderId="13" xfId="0" applyNumberFormat="1" applyFont="1" applyBorder="1" applyAlignment="1" applyProtection="1">
      <alignment horizontal="right" vertical="center"/>
    </xf>
    <xf numFmtId="4" fontId="17" fillId="0" borderId="7" xfId="0" applyNumberFormat="1" applyFont="1" applyBorder="1" applyAlignment="1" applyProtection="1">
      <alignment horizontal="right" vertical="center"/>
    </xf>
    <xf numFmtId="0" fontId="4" fillId="0" borderId="13" xfId="0" applyFont="1" applyBorder="1" applyAlignment="1" applyProtection="1">
      <alignment horizontal="right" vertical="center"/>
    </xf>
    <xf numFmtId="0" fontId="17" fillId="0" borderId="6" xfId="0" applyFont="1" applyBorder="1" applyAlignment="1">
      <alignment horizontal="center" vertical="center"/>
      <protection locked="0"/>
    </xf>
    <xf numFmtId="4" fontId="17" fillId="0" borderId="13" xfId="0" applyNumberFormat="1" applyFont="1" applyBorder="1" applyAlignment="1">
      <alignment horizontal="right" vertical="center"/>
      <protection locked="0"/>
    </xf>
    <xf numFmtId="4" fontId="17" fillId="0" borderId="7" xfId="0" applyNumberFormat="1" applyFont="1" applyBorder="1" applyAlignment="1">
      <alignment horizontal="right" vertical="center"/>
      <protection locked="0"/>
    </xf>
    <xf numFmtId="0" fontId="4" fillId="0" borderId="0" xfId="0" applyFont="1" applyFill="1" applyBorder="1" applyAlignment="1" applyProtection="1" quotePrefix="1">
      <alignment horizontal="left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8"/>
  <sheetViews>
    <sheetView showZeros="0" workbookViewId="0">
      <selection activeCell="A1" sqref="A1"/>
    </sheetView>
  </sheetViews>
  <sheetFormatPr defaultColWidth="10.7083333333333" defaultRowHeight="12" customHeight="1" outlineLevelCol="3"/>
  <cols>
    <col min="1" max="1" width="37.1416666666667" customWidth="1"/>
    <col min="2" max="2" width="41.575" customWidth="1"/>
    <col min="3" max="3" width="42.7083333333333" customWidth="1"/>
    <col min="4" max="4" width="39.575" customWidth="1"/>
  </cols>
  <sheetData>
    <row r="1" ht="19.5" customHeight="1" spans="1:4">
      <c r="D1" s="133" t="s">
        <v>0</v>
      </c>
    </row>
    <row r="2" ht="36" customHeight="1" spans="1:4">
      <c r="A2" s="4" t="s">
        <v>1</v>
      </c>
      <c r="B2" s="262"/>
      <c r="C2" s="262"/>
      <c r="D2" s="262"/>
    </row>
    <row r="3" ht="24" customHeight="1" spans="1:4">
      <c r="A3" s="57" t="str">
        <f>"单位名称："&amp;"迪庆藏族自治州哈巴雪山省级自然保护区管护局"</f>
        <v>单位名称：迪庆藏族自治州哈巴雪山省级自然保护区管护局</v>
      </c>
      <c r="B3" s="263"/>
      <c r="C3" s="263"/>
      <c r="D3" s="55" t="s">
        <v>2</v>
      </c>
    </row>
    <row r="4" ht="19.5" customHeight="1" spans="1:4">
      <c r="A4" s="12" t="s">
        <v>3</v>
      </c>
      <c r="B4" s="14"/>
      <c r="C4" s="12" t="s">
        <v>4</v>
      </c>
      <c r="D4" s="14"/>
    </row>
    <row r="5" ht="19.5" customHeight="1" spans="1:4">
      <c r="A5" s="88" t="s">
        <v>5</v>
      </c>
      <c r="B5" s="88" t="s">
        <v>6</v>
      </c>
      <c r="C5" s="88" t="s">
        <v>7</v>
      </c>
      <c r="D5" s="88" t="s">
        <v>6</v>
      </c>
    </row>
    <row r="6" ht="19.5" customHeight="1" spans="1:4">
      <c r="A6" s="91"/>
      <c r="B6" s="91"/>
      <c r="C6" s="91"/>
      <c r="D6" s="91"/>
    </row>
    <row r="7" ht="22.5" customHeight="1" spans="1:4">
      <c r="A7" s="229" t="s">
        <v>8</v>
      </c>
      <c r="B7" s="179">
        <v>6529573.62</v>
      </c>
      <c r="C7" s="229" t="s">
        <v>9</v>
      </c>
      <c r="D7" s="179"/>
    </row>
    <row r="8" ht="22.5" customHeight="1" spans="1:4">
      <c r="A8" s="229" t="s">
        <v>10</v>
      </c>
      <c r="B8" s="179"/>
      <c r="C8" s="229" t="s">
        <v>11</v>
      </c>
      <c r="D8" s="179"/>
    </row>
    <row r="9" ht="22.5" customHeight="1" spans="1:4">
      <c r="A9" s="229" t="s">
        <v>12</v>
      </c>
      <c r="B9" s="179"/>
      <c r="C9" s="229" t="s">
        <v>13</v>
      </c>
      <c r="D9" s="179"/>
    </row>
    <row r="10" ht="22.5" customHeight="1" spans="1:4">
      <c r="A10" s="229" t="s">
        <v>14</v>
      </c>
      <c r="B10" s="129"/>
      <c r="C10" s="229" t="s">
        <v>15</v>
      </c>
      <c r="D10" s="179"/>
    </row>
    <row r="11" ht="22.5" customHeight="1" spans="1:4">
      <c r="A11" s="229" t="s">
        <v>16</v>
      </c>
      <c r="B11" s="179">
        <v>4345000</v>
      </c>
      <c r="C11" s="225" t="s">
        <v>17</v>
      </c>
      <c r="D11" s="129"/>
    </row>
    <row r="12" ht="22.5" customHeight="1" spans="1:4">
      <c r="A12" s="229" t="s">
        <v>18</v>
      </c>
      <c r="B12" s="129"/>
      <c r="C12" s="225" t="s">
        <v>19</v>
      </c>
      <c r="D12" s="129"/>
    </row>
    <row r="13" ht="22.5" customHeight="1" spans="1:4">
      <c r="A13" s="229" t="s">
        <v>20</v>
      </c>
      <c r="B13" s="129"/>
      <c r="C13" s="225" t="s">
        <v>21</v>
      </c>
      <c r="D13" s="129"/>
    </row>
    <row r="14" ht="22.5" customHeight="1" spans="1:4">
      <c r="A14" s="229" t="s">
        <v>22</v>
      </c>
      <c r="B14" s="129"/>
      <c r="C14" s="225" t="s">
        <v>23</v>
      </c>
      <c r="D14" s="129">
        <v>633579.2</v>
      </c>
    </row>
    <row r="15" ht="22.5" customHeight="1" spans="1:4">
      <c r="A15" s="264" t="s">
        <v>24</v>
      </c>
      <c r="B15" s="129"/>
      <c r="C15" s="225" t="s">
        <v>25</v>
      </c>
      <c r="D15" s="129">
        <v>485766.04</v>
      </c>
    </row>
    <row r="16" ht="22.5" customHeight="1" spans="1:4">
      <c r="A16" s="264" t="s">
        <v>26</v>
      </c>
      <c r="B16" s="265">
        <v>4345000</v>
      </c>
      <c r="C16" s="225" t="s">
        <v>27</v>
      </c>
      <c r="D16" s="129">
        <v>40000</v>
      </c>
    </row>
    <row r="17" ht="22.5" customHeight="1" spans="1:4">
      <c r="A17" s="266"/>
      <c r="B17" s="267"/>
      <c r="C17" s="225" t="s">
        <v>28</v>
      </c>
      <c r="D17" s="129"/>
    </row>
    <row r="18" ht="22.5" customHeight="1" spans="1:4">
      <c r="A18" s="268"/>
      <c r="B18" s="268"/>
      <c r="C18" s="225" t="s">
        <v>29</v>
      </c>
      <c r="D18" s="129">
        <v>9213980.94</v>
      </c>
    </row>
    <row r="19" ht="22.5" customHeight="1" spans="1:4">
      <c r="A19" s="268"/>
      <c r="B19" s="268"/>
      <c r="C19" s="225" t="s">
        <v>30</v>
      </c>
      <c r="D19" s="129"/>
    </row>
    <row r="20" ht="22.5" customHeight="1" spans="1:4">
      <c r="A20" s="268"/>
      <c r="B20" s="268"/>
      <c r="C20" s="225" t="s">
        <v>31</v>
      </c>
      <c r="D20" s="129"/>
    </row>
    <row r="21" ht="22.5" customHeight="1" spans="1:4">
      <c r="A21" s="268"/>
      <c r="B21" s="268"/>
      <c r="C21" s="225" t="s">
        <v>32</v>
      </c>
      <c r="D21" s="129"/>
    </row>
    <row r="22" ht="22.5" customHeight="1" spans="1:4">
      <c r="A22" s="268"/>
      <c r="B22" s="268"/>
      <c r="C22" s="225" t="s">
        <v>33</v>
      </c>
      <c r="D22" s="129"/>
    </row>
    <row r="23" ht="22.5" customHeight="1" spans="1:4">
      <c r="A23" s="268"/>
      <c r="B23" s="268"/>
      <c r="C23" s="225" t="s">
        <v>34</v>
      </c>
      <c r="D23" s="129"/>
    </row>
    <row r="24" ht="22.5" customHeight="1" spans="1:4">
      <c r="A24" s="268"/>
      <c r="B24" s="268"/>
      <c r="C24" s="225" t="s">
        <v>35</v>
      </c>
      <c r="D24" s="129"/>
    </row>
    <row r="25" ht="22.5" customHeight="1" spans="1:4">
      <c r="A25" s="268"/>
      <c r="B25" s="268"/>
      <c r="C25" s="225" t="s">
        <v>36</v>
      </c>
      <c r="D25" s="129">
        <v>501247.44</v>
      </c>
    </row>
    <row r="26" ht="22.5" customHeight="1" spans="1:4">
      <c r="A26" s="268"/>
      <c r="B26" s="268"/>
      <c r="C26" s="225" t="s">
        <v>37</v>
      </c>
      <c r="D26" s="129"/>
    </row>
    <row r="27" ht="22.5" customHeight="1" spans="1:4">
      <c r="A27" s="268"/>
      <c r="B27" s="268"/>
      <c r="C27" s="225" t="s">
        <v>38</v>
      </c>
      <c r="D27" s="129"/>
    </row>
    <row r="28" ht="22.5" customHeight="1" spans="1:4">
      <c r="A28" s="268"/>
      <c r="B28" s="268"/>
      <c r="C28" s="225" t="s">
        <v>39</v>
      </c>
      <c r="D28" s="129"/>
    </row>
    <row r="29" ht="22.5" customHeight="1" spans="1:4">
      <c r="A29" s="268"/>
      <c r="B29" s="268"/>
      <c r="C29" s="225" t="s">
        <v>40</v>
      </c>
      <c r="D29" s="129"/>
    </row>
    <row r="30" ht="22.5" customHeight="1" spans="1:4">
      <c r="A30" s="269"/>
      <c r="B30" s="270"/>
      <c r="C30" s="225" t="s">
        <v>41</v>
      </c>
      <c r="D30" s="129"/>
    </row>
    <row r="31" ht="22.5" customHeight="1" spans="1:4">
      <c r="A31" s="269"/>
      <c r="B31" s="270"/>
      <c r="C31" s="225" t="s">
        <v>42</v>
      </c>
      <c r="D31" s="129"/>
    </row>
    <row r="32" ht="22.5" customHeight="1" spans="1:4">
      <c r="A32" s="269"/>
      <c r="B32" s="270"/>
      <c r="C32" s="225" t="s">
        <v>43</v>
      </c>
      <c r="D32" s="129"/>
    </row>
    <row r="33" ht="22.5" customHeight="1" spans="1:4">
      <c r="A33" s="269"/>
      <c r="B33" s="270"/>
      <c r="C33" s="225" t="s">
        <v>44</v>
      </c>
      <c r="D33" s="129"/>
    </row>
    <row r="34" ht="22.5" customHeight="1" spans="1:4">
      <c r="A34" s="269" t="s">
        <v>45</v>
      </c>
      <c r="B34" s="271">
        <v>10874573.62</v>
      </c>
      <c r="C34" s="230" t="s">
        <v>46</v>
      </c>
      <c r="D34" s="272">
        <v>10874573.62</v>
      </c>
    </row>
    <row r="35" ht="22.5" customHeight="1" spans="1:4">
      <c r="A35" s="264" t="s">
        <v>47</v>
      </c>
      <c r="B35" s="174"/>
      <c r="C35" s="229" t="s">
        <v>48</v>
      </c>
      <c r="D35" s="67"/>
    </row>
    <row r="36" ht="22.5" customHeight="1" spans="1:4">
      <c r="A36" s="264" t="s">
        <v>49</v>
      </c>
      <c r="B36" s="174"/>
      <c r="C36" s="229" t="s">
        <v>49</v>
      </c>
      <c r="D36" s="66"/>
    </row>
    <row r="37" ht="22.5" customHeight="1" spans="1:4">
      <c r="A37" s="264" t="s">
        <v>50</v>
      </c>
      <c r="B37" s="273"/>
      <c r="C37" s="229" t="s">
        <v>51</v>
      </c>
      <c r="D37" s="67"/>
    </row>
    <row r="38" ht="22.5" customHeight="1" spans="1:4">
      <c r="A38" s="274" t="s">
        <v>52</v>
      </c>
      <c r="B38" s="275">
        <v>10874573.62</v>
      </c>
      <c r="C38" s="230" t="s">
        <v>53</v>
      </c>
      <c r="D38" s="276">
        <v>10874573.62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1"/>
  <sheetViews>
    <sheetView showZeros="0" workbookViewId="0">
      <selection activeCell="A11" sqref="A11"/>
    </sheetView>
  </sheetViews>
  <sheetFormatPr defaultColWidth="10.7083333333333" defaultRowHeight="14.25" customHeight="1" outlineLevelCol="5"/>
  <cols>
    <col min="1" max="1" width="37.575" customWidth="1"/>
    <col min="2" max="2" width="19.7083333333333" customWidth="1"/>
    <col min="3" max="3" width="37.575" customWidth="1"/>
    <col min="4" max="6" width="33.2833333333333" customWidth="1"/>
  </cols>
  <sheetData>
    <row r="1" ht="15.75" customHeight="1" spans="1:6">
      <c r="A1" s="140">
        <v>1</v>
      </c>
      <c r="B1" s="141">
        <v>0</v>
      </c>
      <c r="C1" s="140">
        <v>1</v>
      </c>
      <c r="D1" s="142"/>
      <c r="E1" s="142"/>
      <c r="F1" s="133" t="s">
        <v>332</v>
      </c>
    </row>
    <row r="2" ht="36.75" customHeight="1" spans="1:6">
      <c r="A2" s="143" t="s">
        <v>333</v>
      </c>
      <c r="B2" s="144" t="s">
        <v>334</v>
      </c>
      <c r="C2" s="145"/>
      <c r="D2" s="146"/>
      <c r="E2" s="146"/>
      <c r="F2" s="146"/>
    </row>
    <row r="3" ht="13.5" customHeight="1" spans="1:6">
      <c r="A3" s="6" t="str">
        <f>"单位名称："&amp;"迪庆藏族自治州哈巴雪山省级自然保护区管护局"</f>
        <v>单位名称：迪庆藏族自治州哈巴雪山省级自然保护区管护局</v>
      </c>
      <c r="B3" s="6" t="s">
        <v>335</v>
      </c>
      <c r="C3" s="140"/>
      <c r="D3" s="142"/>
      <c r="E3" s="142"/>
      <c r="F3" s="133" t="s">
        <v>2</v>
      </c>
    </row>
    <row r="4" ht="19.5" customHeight="1" spans="1:6">
      <c r="A4" s="147" t="s">
        <v>187</v>
      </c>
      <c r="B4" s="148" t="s">
        <v>76</v>
      </c>
      <c r="C4" s="149" t="s">
        <v>77</v>
      </c>
      <c r="D4" s="13" t="s">
        <v>336</v>
      </c>
      <c r="E4" s="13"/>
      <c r="F4" s="14"/>
    </row>
    <row r="5" ht="18.75" customHeight="1" spans="1:6">
      <c r="A5" s="150"/>
      <c r="B5" s="151"/>
      <c r="C5" s="138"/>
      <c r="D5" s="137" t="s">
        <v>58</v>
      </c>
      <c r="E5" s="137" t="s">
        <v>78</v>
      </c>
      <c r="F5" s="137" t="s">
        <v>79</v>
      </c>
    </row>
    <row r="6" ht="18.75" customHeight="1" spans="1:6">
      <c r="A6" s="150">
        <v>1</v>
      </c>
      <c r="B6" s="152" t="s">
        <v>158</v>
      </c>
      <c r="C6" s="138">
        <v>3</v>
      </c>
      <c r="D6" s="137">
        <v>4</v>
      </c>
      <c r="E6" s="137">
        <v>5</v>
      </c>
      <c r="F6" s="137">
        <v>6</v>
      </c>
    </row>
    <row r="7" ht="22.5" customHeight="1" spans="1:6">
      <c r="A7" s="153"/>
      <c r="B7" s="127"/>
      <c r="C7" s="127"/>
      <c r="D7" s="128"/>
      <c r="E7" s="154"/>
      <c r="F7" s="154"/>
    </row>
    <row r="8" ht="22.5" customHeight="1" spans="1:6">
      <c r="A8" s="153"/>
      <c r="B8" s="127"/>
      <c r="C8" s="127"/>
      <c r="D8" s="128"/>
      <c r="E8" s="154"/>
      <c r="F8" s="154"/>
    </row>
    <row r="9" ht="22.5" customHeight="1" spans="1:6">
      <c r="A9" s="155" t="s">
        <v>113</v>
      </c>
      <c r="B9" s="156" t="s">
        <v>113</v>
      </c>
      <c r="C9" s="157" t="s">
        <v>113</v>
      </c>
      <c r="D9" s="158"/>
      <c r="E9" s="159"/>
      <c r="F9" s="159"/>
    </row>
    <row r="11" customHeight="1" spans="1:6">
      <c r="A11" t="s">
        <v>337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showZeros="0" workbookViewId="0">
      <selection activeCell="A1" sqref="A1"/>
    </sheetView>
  </sheetViews>
  <sheetFormatPr defaultColWidth="10.7083333333333" defaultRowHeight="14.25" customHeight="1"/>
  <cols>
    <col min="1" max="1" width="45.7083333333333" customWidth="1"/>
    <col min="2" max="2" width="25.2833333333333" customWidth="1"/>
    <col min="3" max="3" width="41.1416666666667" customWidth="1"/>
    <col min="4" max="4" width="9" customWidth="1"/>
    <col min="5" max="5" width="12" customWidth="1"/>
    <col min="6" max="17" width="19.2833333333333" customWidth="1"/>
  </cols>
  <sheetData>
    <row r="1" ht="15.75" customHeight="1" spans="1:17">
      <c r="A1" s="2"/>
      <c r="B1" s="2"/>
      <c r="C1" s="2"/>
      <c r="D1" s="2"/>
      <c r="E1" s="2"/>
      <c r="F1" s="2"/>
      <c r="G1" s="2"/>
      <c r="H1" s="2"/>
      <c r="I1" s="2"/>
      <c r="J1" s="2"/>
      <c r="O1" s="72"/>
      <c r="P1" s="72"/>
      <c r="Q1" s="55" t="s">
        <v>338</v>
      </c>
    </row>
    <row r="2" ht="35.25" customHeight="1" spans="1:17">
      <c r="A2" s="56" t="s">
        <v>339</v>
      </c>
      <c r="B2" s="5"/>
      <c r="C2" s="5"/>
      <c r="D2" s="5"/>
      <c r="E2" s="5"/>
      <c r="F2" s="5"/>
      <c r="G2" s="5"/>
      <c r="H2" s="5"/>
      <c r="I2" s="5"/>
      <c r="J2" s="5"/>
      <c r="K2" s="83"/>
      <c r="L2" s="5"/>
      <c r="M2" s="5"/>
      <c r="N2" s="5"/>
      <c r="O2" s="83"/>
      <c r="P2" s="83"/>
      <c r="Q2" s="5"/>
    </row>
    <row r="3" ht="18.75" customHeight="1" spans="1:17">
      <c r="A3" s="57" t="str">
        <f>"单位名称："&amp;"迪庆藏族自治州哈巴雪山省级自然保护区管护局"</f>
        <v>单位名称：迪庆藏族自治州哈巴雪山省级自然保护区管护局</v>
      </c>
      <c r="B3" s="8"/>
      <c r="C3" s="8"/>
      <c r="D3" s="8"/>
      <c r="E3" s="8"/>
      <c r="F3" s="8"/>
      <c r="G3" s="8"/>
      <c r="H3" s="8"/>
      <c r="I3" s="8"/>
      <c r="J3" s="8"/>
      <c r="O3" s="110"/>
      <c r="P3" s="110"/>
      <c r="Q3" s="133" t="s">
        <v>178</v>
      </c>
    </row>
    <row r="4" ht="15.75" customHeight="1" spans="1:17">
      <c r="A4" s="11" t="s">
        <v>340</v>
      </c>
      <c r="B4" s="113" t="s">
        <v>341</v>
      </c>
      <c r="C4" s="113" t="s">
        <v>342</v>
      </c>
      <c r="D4" s="113" t="s">
        <v>343</v>
      </c>
      <c r="E4" s="113" t="s">
        <v>344</v>
      </c>
      <c r="F4" s="113" t="s">
        <v>345</v>
      </c>
      <c r="G4" s="61" t="s">
        <v>194</v>
      </c>
      <c r="H4" s="61"/>
      <c r="I4" s="61"/>
      <c r="J4" s="61"/>
      <c r="K4" s="89"/>
      <c r="L4" s="61"/>
      <c r="M4" s="61"/>
      <c r="N4" s="61"/>
      <c r="O4" s="115"/>
      <c r="P4" s="89"/>
      <c r="Q4" s="62"/>
    </row>
    <row r="5" ht="17.25" customHeight="1" spans="1:17">
      <c r="A5" s="16"/>
      <c r="B5" s="116"/>
      <c r="C5" s="116"/>
      <c r="D5" s="116"/>
      <c r="E5" s="116"/>
      <c r="F5" s="116"/>
      <c r="G5" s="116" t="s">
        <v>58</v>
      </c>
      <c r="H5" s="116" t="s">
        <v>61</v>
      </c>
      <c r="I5" s="116" t="s">
        <v>346</v>
      </c>
      <c r="J5" s="116" t="s">
        <v>347</v>
      </c>
      <c r="K5" s="134" t="s">
        <v>348</v>
      </c>
      <c r="L5" s="118" t="s">
        <v>81</v>
      </c>
      <c r="M5" s="118"/>
      <c r="N5" s="118"/>
      <c r="O5" s="135"/>
      <c r="P5" s="136"/>
      <c r="Q5" s="121"/>
    </row>
    <row r="6" ht="54" customHeight="1" spans="1:17">
      <c r="A6" s="18"/>
      <c r="B6" s="121"/>
      <c r="C6" s="121"/>
      <c r="D6" s="121"/>
      <c r="E6" s="121"/>
      <c r="F6" s="121"/>
      <c r="G6" s="121"/>
      <c r="H6" s="121" t="s">
        <v>60</v>
      </c>
      <c r="I6" s="121"/>
      <c r="J6" s="121"/>
      <c r="K6" s="122"/>
      <c r="L6" s="121" t="s">
        <v>60</v>
      </c>
      <c r="M6" s="121" t="s">
        <v>67</v>
      </c>
      <c r="N6" s="121" t="s">
        <v>201</v>
      </c>
      <c r="O6" s="123" t="s">
        <v>69</v>
      </c>
      <c r="P6" s="122" t="s">
        <v>70</v>
      </c>
      <c r="Q6" s="121" t="s">
        <v>71</v>
      </c>
    </row>
    <row r="7" ht="19.5" customHeight="1" spans="1:17">
      <c r="A7" s="91">
        <v>1</v>
      </c>
      <c r="B7" s="137">
        <v>2</v>
      </c>
      <c r="C7" s="137">
        <v>3</v>
      </c>
      <c r="D7" s="137">
        <v>4</v>
      </c>
      <c r="E7" s="137">
        <v>5</v>
      </c>
      <c r="F7" s="137">
        <v>6</v>
      </c>
      <c r="G7" s="138">
        <v>7</v>
      </c>
      <c r="H7" s="138">
        <v>8</v>
      </c>
      <c r="I7" s="138">
        <v>9</v>
      </c>
      <c r="J7" s="138">
        <v>10</v>
      </c>
      <c r="K7" s="138">
        <v>11</v>
      </c>
      <c r="L7" s="138">
        <v>12</v>
      </c>
      <c r="M7" s="138">
        <v>13</v>
      </c>
      <c r="N7" s="138">
        <v>14</v>
      </c>
      <c r="O7" s="138">
        <v>15</v>
      </c>
      <c r="P7" s="138">
        <v>16</v>
      </c>
      <c r="Q7" s="138">
        <v>17</v>
      </c>
    </row>
    <row r="8" ht="22.5" customHeight="1" spans="1:17">
      <c r="A8" s="125" t="s">
        <v>73</v>
      </c>
      <c r="B8" s="126"/>
      <c r="C8" s="126"/>
      <c r="D8" s="126"/>
      <c r="E8" s="139"/>
      <c r="F8" s="128"/>
      <c r="G8" s="128"/>
      <c r="H8" s="128"/>
      <c r="I8" s="128"/>
      <c r="J8" s="128"/>
      <c r="K8" s="128"/>
      <c r="L8" s="128"/>
      <c r="M8" s="128"/>
      <c r="N8" s="128"/>
      <c r="O8" s="129"/>
      <c r="P8" s="128"/>
      <c r="Q8" s="128"/>
    </row>
    <row r="9" ht="22.5" customHeight="1" spans="1:17">
      <c r="A9" s="125" t="str">
        <f t="shared" ref="A9:A11" si="0">"    "&amp;"公务用车运行维护费"</f>
        <v>    公务用车运行维护费</v>
      </c>
      <c r="B9" s="126" t="s">
        <v>349</v>
      </c>
      <c r="C9" s="126" t="s">
        <v>350</v>
      </c>
      <c r="D9" s="126" t="s">
        <v>351</v>
      </c>
      <c r="E9" s="139">
        <v>1</v>
      </c>
      <c r="F9" s="128"/>
      <c r="G9" s="128">
        <v>6000</v>
      </c>
      <c r="H9" s="128">
        <v>6000</v>
      </c>
      <c r="I9" s="128"/>
      <c r="J9" s="128"/>
      <c r="K9" s="128"/>
      <c r="L9" s="128"/>
      <c r="M9" s="128"/>
      <c r="N9" s="128"/>
      <c r="O9" s="129"/>
      <c r="P9" s="128"/>
      <c r="Q9" s="128"/>
    </row>
    <row r="10" ht="22.5" customHeight="1" spans="1:17">
      <c r="A10" s="125" t="str">
        <f t="shared" si="0"/>
        <v>    公务用车运行维护费</v>
      </c>
      <c r="B10" s="126" t="s">
        <v>352</v>
      </c>
      <c r="C10" s="126" t="s">
        <v>353</v>
      </c>
      <c r="D10" s="126" t="s">
        <v>351</v>
      </c>
      <c r="E10" s="139">
        <v>1</v>
      </c>
      <c r="F10" s="128"/>
      <c r="G10" s="128">
        <v>14000</v>
      </c>
      <c r="H10" s="128">
        <v>14000</v>
      </c>
      <c r="I10" s="128"/>
      <c r="J10" s="128"/>
      <c r="K10" s="128"/>
      <c r="L10" s="128"/>
      <c r="M10" s="128"/>
      <c r="N10" s="128"/>
      <c r="O10" s="129"/>
      <c r="P10" s="128"/>
      <c r="Q10" s="128"/>
    </row>
    <row r="11" ht="22.5" customHeight="1" spans="1:17">
      <c r="A11" s="125" t="str">
        <f t="shared" si="0"/>
        <v>    公务用车运行维护费</v>
      </c>
      <c r="B11" s="126" t="s">
        <v>354</v>
      </c>
      <c r="C11" s="126" t="s">
        <v>355</v>
      </c>
      <c r="D11" s="126" t="s">
        <v>351</v>
      </c>
      <c r="E11" s="139">
        <v>1</v>
      </c>
      <c r="F11" s="128"/>
      <c r="G11" s="128">
        <v>5000</v>
      </c>
      <c r="H11" s="128">
        <v>5000</v>
      </c>
      <c r="I11" s="128"/>
      <c r="J11" s="128"/>
      <c r="K11" s="128"/>
      <c r="L11" s="128"/>
      <c r="M11" s="128"/>
      <c r="N11" s="128"/>
      <c r="O11" s="129"/>
      <c r="P11" s="128"/>
      <c r="Q11" s="128"/>
    </row>
    <row r="12" ht="22.5" customHeight="1" spans="1:17">
      <c r="A12" s="130" t="s">
        <v>113</v>
      </c>
      <c r="B12" s="131"/>
      <c r="C12" s="131"/>
      <c r="D12" s="131"/>
      <c r="E12" s="139"/>
      <c r="F12" s="128"/>
      <c r="G12" s="128">
        <v>25000</v>
      </c>
      <c r="H12" s="128">
        <v>25000</v>
      </c>
      <c r="I12" s="128"/>
      <c r="J12" s="128"/>
      <c r="K12" s="128"/>
      <c r="L12" s="128"/>
      <c r="M12" s="128"/>
      <c r="N12" s="128"/>
      <c r="O12" s="129"/>
      <c r="P12" s="128"/>
      <c r="Q12" s="128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2"/>
  <sheetViews>
    <sheetView showZeros="0" workbookViewId="0">
      <selection activeCell="A12" sqref="A12"/>
    </sheetView>
  </sheetViews>
  <sheetFormatPr defaultColWidth="10.7083333333333" defaultRowHeight="14.25" customHeight="1"/>
  <cols>
    <col min="1" max="1" width="36.7083333333333" customWidth="1"/>
    <col min="2" max="3" width="25.575" customWidth="1"/>
    <col min="4" max="14" width="22.1416666666667" customWidth="1"/>
  </cols>
  <sheetData>
    <row r="1" ht="13.5" customHeight="1" spans="1:14">
      <c r="A1" s="101"/>
      <c r="B1" s="101"/>
      <c r="C1" s="102"/>
      <c r="D1" s="101"/>
      <c r="E1" s="101"/>
      <c r="F1" s="101"/>
      <c r="G1" s="101"/>
      <c r="H1" s="103"/>
      <c r="I1" s="104"/>
      <c r="J1" s="104"/>
      <c r="K1" s="104"/>
      <c r="L1" s="72"/>
      <c r="M1" s="105"/>
      <c r="N1" s="106" t="s">
        <v>356</v>
      </c>
    </row>
    <row r="2" ht="34.5" customHeight="1" spans="1:14">
      <c r="A2" s="56" t="s">
        <v>357</v>
      </c>
      <c r="B2" s="107"/>
      <c r="C2" s="83"/>
      <c r="D2" s="107"/>
      <c r="E2" s="107"/>
      <c r="F2" s="107"/>
      <c r="G2" s="107"/>
      <c r="H2" s="108"/>
      <c r="I2" s="107"/>
      <c r="J2" s="107"/>
      <c r="K2" s="107"/>
      <c r="L2" s="83"/>
      <c r="M2" s="108"/>
      <c r="N2" s="107"/>
    </row>
    <row r="3" ht="18.75" customHeight="1" spans="1:14">
      <c r="A3" s="84" t="str">
        <f>"单位名称："&amp;"迪庆藏族自治州哈巴雪山省级自然保护区管护局"</f>
        <v>单位名称：迪庆藏族自治州哈巴雪山省级自然保护区管护局</v>
      </c>
      <c r="B3" s="85"/>
      <c r="C3" s="109"/>
      <c r="D3" s="85"/>
      <c r="E3" s="85"/>
      <c r="F3" s="85"/>
      <c r="G3" s="85"/>
      <c r="H3" s="103"/>
      <c r="I3" s="104"/>
      <c r="J3" s="104"/>
      <c r="K3" s="104"/>
      <c r="L3" s="110"/>
      <c r="M3" s="111"/>
      <c r="N3" s="112" t="s">
        <v>178</v>
      </c>
    </row>
    <row r="4" ht="18.75" customHeight="1" spans="1:14">
      <c r="A4" s="11" t="s">
        <v>340</v>
      </c>
      <c r="B4" s="113" t="s">
        <v>358</v>
      </c>
      <c r="C4" s="114" t="s">
        <v>359</v>
      </c>
      <c r="D4" s="61" t="s">
        <v>194</v>
      </c>
      <c r="E4" s="61"/>
      <c r="F4" s="61"/>
      <c r="G4" s="61"/>
      <c r="H4" s="89"/>
      <c r="I4" s="61"/>
      <c r="J4" s="61"/>
      <c r="K4" s="61"/>
      <c r="L4" s="115"/>
      <c r="M4" s="89"/>
      <c r="N4" s="62"/>
    </row>
    <row r="5" ht="17.25" customHeight="1" spans="1:14">
      <c r="A5" s="16"/>
      <c r="B5" s="116"/>
      <c r="C5" s="117"/>
      <c r="D5" s="116" t="s">
        <v>58</v>
      </c>
      <c r="E5" s="116" t="s">
        <v>61</v>
      </c>
      <c r="F5" s="116" t="s">
        <v>346</v>
      </c>
      <c r="G5" s="116" t="s">
        <v>347</v>
      </c>
      <c r="H5" s="117" t="s">
        <v>348</v>
      </c>
      <c r="I5" s="118" t="s">
        <v>81</v>
      </c>
      <c r="J5" s="118"/>
      <c r="K5" s="118"/>
      <c r="L5" s="119"/>
      <c r="M5" s="120"/>
      <c r="N5" s="121"/>
    </row>
    <row r="6" ht="54" customHeight="1" spans="1:14">
      <c r="A6" s="18"/>
      <c r="B6" s="121"/>
      <c r="C6" s="122"/>
      <c r="D6" s="121"/>
      <c r="E6" s="121"/>
      <c r="F6" s="121"/>
      <c r="G6" s="121"/>
      <c r="H6" s="122"/>
      <c r="I6" s="121" t="s">
        <v>60</v>
      </c>
      <c r="J6" s="121" t="s">
        <v>67</v>
      </c>
      <c r="K6" s="121" t="s">
        <v>201</v>
      </c>
      <c r="L6" s="123" t="s">
        <v>69</v>
      </c>
      <c r="M6" s="122" t="s">
        <v>70</v>
      </c>
      <c r="N6" s="121" t="s">
        <v>71</v>
      </c>
    </row>
    <row r="7" ht="19.5" customHeight="1" spans="1:14">
      <c r="A7" s="124">
        <v>1</v>
      </c>
      <c r="B7" s="124">
        <v>2</v>
      </c>
      <c r="C7" s="124">
        <v>3</v>
      </c>
      <c r="D7" s="124">
        <v>4</v>
      </c>
      <c r="E7" s="124">
        <v>5</v>
      </c>
      <c r="F7" s="124">
        <v>6</v>
      </c>
      <c r="G7" s="124">
        <v>7</v>
      </c>
      <c r="H7" s="124">
        <v>8</v>
      </c>
      <c r="I7" s="124">
        <v>9</v>
      </c>
      <c r="J7" s="124">
        <v>10</v>
      </c>
      <c r="K7" s="124">
        <v>11</v>
      </c>
      <c r="L7" s="124">
        <v>12</v>
      </c>
      <c r="M7" s="124">
        <v>13</v>
      </c>
      <c r="N7" s="124">
        <v>14</v>
      </c>
    </row>
    <row r="8" ht="22.5" customHeight="1" spans="1:14">
      <c r="A8" s="125"/>
      <c r="B8" s="126"/>
      <c r="C8" s="127"/>
      <c r="D8" s="128"/>
      <c r="E8" s="128"/>
      <c r="F8" s="128"/>
      <c r="G8" s="128"/>
      <c r="H8" s="128"/>
      <c r="I8" s="128"/>
      <c r="J8" s="128"/>
      <c r="K8" s="128"/>
      <c r="L8" s="129"/>
      <c r="M8" s="128"/>
      <c r="N8" s="128"/>
    </row>
    <row r="9" ht="22.5" customHeight="1" spans="1:14">
      <c r="A9" s="125"/>
      <c r="B9" s="126"/>
      <c r="C9" s="127"/>
      <c r="D9" s="128"/>
      <c r="E9" s="128"/>
      <c r="F9" s="128"/>
      <c r="G9" s="128"/>
      <c r="H9" s="128"/>
      <c r="I9" s="128"/>
      <c r="J9" s="128"/>
      <c r="K9" s="128"/>
      <c r="L9" s="129"/>
      <c r="M9" s="128"/>
      <c r="N9" s="128"/>
    </row>
    <row r="10" ht="22.5" customHeight="1" spans="1:14">
      <c r="A10" s="130" t="s">
        <v>113</v>
      </c>
      <c r="B10" s="131"/>
      <c r="C10" s="132"/>
      <c r="D10" s="128"/>
      <c r="E10" s="128"/>
      <c r="F10" s="128"/>
      <c r="G10" s="128"/>
      <c r="H10" s="128"/>
      <c r="I10" s="128"/>
      <c r="J10" s="128"/>
      <c r="K10" s="128"/>
      <c r="L10" s="129"/>
      <c r="M10" s="128"/>
      <c r="N10" s="128"/>
    </row>
    <row r="12" customHeight="1" spans="1:14">
      <c r="A12" t="s">
        <v>337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1"/>
  <sheetViews>
    <sheetView showZeros="0" workbookViewId="0">
      <selection activeCell="A11" sqref="A11"/>
    </sheetView>
  </sheetViews>
  <sheetFormatPr defaultColWidth="10.7083333333333" defaultRowHeight="14.25" customHeight="1" outlineLevelCol="7"/>
  <cols>
    <col min="1" max="1" width="44" customWidth="1"/>
    <col min="2" max="4" width="20.575" customWidth="1"/>
    <col min="5" max="8" width="21.1416666666667" customWidth="1"/>
  </cols>
  <sheetData>
    <row r="1" ht="19.5" customHeight="1" spans="1:8">
      <c r="A1" s="2"/>
      <c r="B1" s="2"/>
      <c r="C1" s="2"/>
      <c r="D1" s="81"/>
      <c r="H1" s="82" t="s">
        <v>360</v>
      </c>
    </row>
    <row r="2" ht="48" customHeight="1" spans="1:8">
      <c r="A2" s="56" t="s">
        <v>361</v>
      </c>
      <c r="B2" s="5"/>
      <c r="C2" s="5"/>
      <c r="D2" s="5"/>
      <c r="E2" s="83"/>
      <c r="F2" s="83"/>
      <c r="G2" s="83"/>
      <c r="H2" s="83"/>
    </row>
    <row r="3" ht="18" customHeight="1" spans="1:8">
      <c r="A3" s="84" t="str">
        <f>"单位名称："&amp;"迪庆藏族自治州哈巴雪山省级自然保护区管护局"</f>
        <v>单位名称：迪庆藏族自治州哈巴雪山省级自然保护区管护局</v>
      </c>
      <c r="B3" s="85"/>
      <c r="C3" s="85"/>
      <c r="D3" s="86"/>
      <c r="H3" s="87" t="s">
        <v>178</v>
      </c>
    </row>
    <row r="4" ht="19.5" customHeight="1" spans="1:8">
      <c r="A4" s="88" t="s">
        <v>362</v>
      </c>
      <c r="B4" s="12" t="s">
        <v>194</v>
      </c>
      <c r="C4" s="13"/>
      <c r="D4" s="14"/>
      <c r="E4" s="89" t="s">
        <v>363</v>
      </c>
      <c r="F4" s="89"/>
      <c r="G4" s="89"/>
      <c r="H4" s="90"/>
    </row>
    <row r="5" ht="40.5" customHeight="1" spans="1:8">
      <c r="A5" s="91"/>
      <c r="B5" s="92" t="s">
        <v>58</v>
      </c>
      <c r="C5" s="11" t="s">
        <v>61</v>
      </c>
      <c r="D5" s="93" t="s">
        <v>364</v>
      </c>
      <c r="E5" s="94" t="s">
        <v>365</v>
      </c>
      <c r="F5" s="94" t="s">
        <v>366</v>
      </c>
      <c r="G5" s="94" t="s">
        <v>367</v>
      </c>
      <c r="H5" s="94" t="s">
        <v>368</v>
      </c>
    </row>
    <row r="6" ht="19.5" customHeight="1" spans="1:8">
      <c r="A6" s="95">
        <v>1</v>
      </c>
      <c r="B6" s="95">
        <v>2</v>
      </c>
      <c r="C6" s="95">
        <v>3</v>
      </c>
      <c r="D6" s="96">
        <v>4</v>
      </c>
      <c r="E6" s="96">
        <v>5</v>
      </c>
      <c r="F6" s="96">
        <v>6</v>
      </c>
      <c r="G6" s="96">
        <v>7</v>
      </c>
      <c r="H6" s="95">
        <v>8</v>
      </c>
    </row>
    <row r="7" ht="22.5" customHeight="1" spans="1:8">
      <c r="A7" s="97"/>
      <c r="B7" s="98"/>
      <c r="C7" s="98"/>
      <c r="D7" s="99"/>
      <c r="E7" s="98"/>
      <c r="F7" s="98"/>
      <c r="G7" s="98"/>
      <c r="H7" s="98"/>
    </row>
    <row r="8" ht="22.5" customHeight="1" spans="1:8">
      <c r="A8" s="97"/>
      <c r="B8" s="98"/>
      <c r="C8" s="98"/>
      <c r="D8" s="99"/>
      <c r="E8" s="98"/>
      <c r="F8" s="98"/>
      <c r="G8" s="98"/>
      <c r="H8" s="98"/>
    </row>
    <row r="9" ht="22.5" customHeight="1" spans="1:8">
      <c r="A9" s="100" t="s">
        <v>58</v>
      </c>
      <c r="B9" s="98"/>
      <c r="C9" s="98"/>
      <c r="D9" s="99"/>
      <c r="E9" s="98"/>
      <c r="F9" s="98"/>
      <c r="G9" s="98"/>
      <c r="H9" s="98"/>
    </row>
    <row r="11" customHeight="1" spans="1:8">
      <c r="A11" t="s">
        <v>337</v>
      </c>
    </row>
  </sheetData>
  <mergeCells count="5">
    <mergeCell ref="A2:H2"/>
    <mergeCell ref="A3:D3"/>
    <mergeCell ref="B4:D4"/>
    <mergeCell ref="E4:H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1"/>
  <sheetViews>
    <sheetView showZeros="0" workbookViewId="0">
      <selection activeCell="B32" sqref="B32"/>
    </sheetView>
  </sheetViews>
  <sheetFormatPr defaultColWidth="10.7083333333333" defaultRowHeight="12" customHeight="1"/>
  <cols>
    <col min="1" max="1" width="40" customWidth="1"/>
    <col min="2" max="2" width="33.85" customWidth="1"/>
    <col min="3" max="5" width="27.575" customWidth="1"/>
    <col min="6" max="6" width="13.1416666666667" customWidth="1"/>
    <col min="7" max="7" width="29.2833333333333" customWidth="1"/>
    <col min="8" max="8" width="18.1416666666667" customWidth="1"/>
    <col min="9" max="9" width="15.7083333333333" customWidth="1"/>
    <col min="10" max="10" width="22" customWidth="1"/>
  </cols>
  <sheetData>
    <row r="1" ht="19.5" customHeight="1" spans="1:10">
      <c r="J1" s="72" t="s">
        <v>369</v>
      </c>
    </row>
    <row r="2" ht="36" customHeight="1" spans="1:10">
      <c r="A2" s="4" t="s">
        <v>370</v>
      </c>
      <c r="B2" s="5"/>
      <c r="C2" s="5"/>
      <c r="D2" s="5"/>
      <c r="E2" s="5"/>
      <c r="F2" s="73"/>
      <c r="G2" s="5"/>
      <c r="H2" s="73"/>
      <c r="I2" s="73"/>
      <c r="J2" s="5"/>
    </row>
    <row r="3" ht="17.25" customHeight="1" spans="1:10">
      <c r="A3" s="74" t="str">
        <f>"单位名称："&amp;"迪庆藏族自治州哈巴雪山省级自然保护区管护局"</f>
        <v>单位名称：迪庆藏族自治州哈巴雪山省级自然保护区管护局</v>
      </c>
      <c r="B3" s="75"/>
    </row>
    <row r="4" ht="44.25" customHeight="1" spans="1:10">
      <c r="A4" s="63" t="s">
        <v>275</v>
      </c>
      <c r="B4" s="63" t="s">
        <v>276</v>
      </c>
      <c r="C4" s="63" t="s">
        <v>277</v>
      </c>
      <c r="D4" s="63" t="s">
        <v>278</v>
      </c>
      <c r="E4" s="63" t="s">
        <v>279</v>
      </c>
      <c r="F4" s="76" t="s">
        <v>280</v>
      </c>
      <c r="G4" s="63" t="s">
        <v>281</v>
      </c>
      <c r="H4" s="76" t="s">
        <v>282</v>
      </c>
      <c r="I4" s="76" t="s">
        <v>283</v>
      </c>
      <c r="J4" s="63" t="s">
        <v>284</v>
      </c>
    </row>
    <row r="5" ht="19.5" customHeight="1" spans="1:10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76">
        <v>6</v>
      </c>
      <c r="G5" s="63">
        <v>7</v>
      </c>
      <c r="H5" s="76">
        <v>8</v>
      </c>
      <c r="I5" s="76">
        <v>9</v>
      </c>
      <c r="J5" s="63">
        <v>10</v>
      </c>
    </row>
    <row r="6" ht="22.5" customHeight="1" spans="1:10">
      <c r="A6" s="77"/>
      <c r="B6" s="64"/>
      <c r="C6" s="64"/>
      <c r="D6" s="64"/>
      <c r="E6" s="78"/>
      <c r="F6" s="79"/>
      <c r="G6" s="78"/>
      <c r="H6" s="79"/>
      <c r="I6" s="79"/>
      <c r="J6" s="78"/>
    </row>
    <row r="7" ht="22.5" customHeight="1" spans="1:10">
      <c r="A7" s="77"/>
      <c r="B7" s="77"/>
      <c r="C7" s="77" t="s">
        <v>371</v>
      </c>
      <c r="D7" s="77" t="s">
        <v>371</v>
      </c>
      <c r="E7" s="77" t="s">
        <v>371</v>
      </c>
      <c r="F7" s="80" t="s">
        <v>371</v>
      </c>
      <c r="G7" s="77" t="s">
        <v>371</v>
      </c>
      <c r="H7" s="77" t="s">
        <v>371</v>
      </c>
      <c r="I7" s="77" t="s">
        <v>371</v>
      </c>
      <c r="J7" s="77" t="s">
        <v>371</v>
      </c>
    </row>
    <row r="8" ht="22.5" customHeight="1" spans="1:10">
      <c r="A8" s="77"/>
      <c r="B8" s="77"/>
      <c r="C8" s="77"/>
      <c r="D8" s="77"/>
      <c r="E8" s="77"/>
      <c r="F8" s="80"/>
      <c r="G8" s="77"/>
      <c r="H8" s="77"/>
      <c r="I8" s="77"/>
      <c r="J8" s="77"/>
    </row>
    <row r="11" customHeight="1" spans="1:10">
      <c r="A11" t="s">
        <v>337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showZeros="0" workbookViewId="0">
      <selection activeCell="B25" sqref="B25"/>
    </sheetView>
  </sheetViews>
  <sheetFormatPr defaultColWidth="10.7083333333333" defaultRowHeight="12" customHeight="1" outlineLevelCol="7"/>
  <cols>
    <col min="1" max="1" width="33.85" customWidth="1"/>
    <col min="2" max="2" width="21.85" customWidth="1"/>
    <col min="3" max="3" width="29" customWidth="1"/>
    <col min="4" max="4" width="27.575" customWidth="1"/>
    <col min="5" max="5" width="20.85" customWidth="1"/>
    <col min="6" max="6" width="27.575" customWidth="1"/>
    <col min="7" max="7" width="29.2833333333333" customWidth="1"/>
    <col min="8" max="8" width="22" customWidth="1"/>
  </cols>
  <sheetData>
    <row r="1" ht="14.25" customHeight="1" spans="1:8">
      <c r="H1" s="55" t="s">
        <v>372</v>
      </c>
    </row>
    <row r="2" ht="34.5" customHeight="1" spans="1:8">
      <c r="A2" s="56" t="s">
        <v>373</v>
      </c>
      <c r="B2" s="5"/>
      <c r="C2" s="5"/>
      <c r="D2" s="5"/>
      <c r="E2" s="5"/>
      <c r="F2" s="5"/>
      <c r="G2" s="5"/>
      <c r="H2" s="5"/>
    </row>
    <row r="3" ht="19.5" customHeight="1" spans="1:8">
      <c r="A3" s="57" t="str">
        <f>"单位名称："&amp;"迪庆藏族自治州哈巴雪山省级自然保护区管护局"</f>
        <v>单位名称：迪庆藏族自治州哈巴雪山省级自然保护区管护局</v>
      </c>
      <c r="B3" s="7"/>
      <c r="C3" s="58"/>
      <c r="H3" s="59" t="s">
        <v>178</v>
      </c>
    </row>
    <row r="4" ht="18" customHeight="1" spans="1:8">
      <c r="A4" s="11" t="s">
        <v>187</v>
      </c>
      <c r="B4" s="11" t="s">
        <v>374</v>
      </c>
      <c r="C4" s="11" t="s">
        <v>375</v>
      </c>
      <c r="D4" s="11" t="s">
        <v>376</v>
      </c>
      <c r="E4" s="11" t="s">
        <v>377</v>
      </c>
      <c r="F4" s="60" t="s">
        <v>378</v>
      </c>
      <c r="G4" s="61"/>
      <c r="H4" s="62"/>
    </row>
    <row r="5" ht="18" customHeight="1" spans="1:8">
      <c r="A5" s="18"/>
      <c r="B5" s="18"/>
      <c r="C5" s="18"/>
      <c r="D5" s="18"/>
      <c r="E5" s="18"/>
      <c r="F5" s="63" t="s">
        <v>344</v>
      </c>
      <c r="G5" s="63" t="s">
        <v>379</v>
      </c>
      <c r="H5" s="63" t="s">
        <v>380</v>
      </c>
    </row>
    <row r="6" ht="21" customHeight="1" spans="1:8">
      <c r="A6" s="63">
        <v>1</v>
      </c>
      <c r="B6" s="63">
        <v>2</v>
      </c>
      <c r="C6" s="63">
        <v>3</v>
      </c>
      <c r="D6" s="63">
        <v>4</v>
      </c>
      <c r="E6" s="63">
        <v>5</v>
      </c>
      <c r="F6" s="63">
        <v>6</v>
      </c>
      <c r="G6" s="63">
        <v>7</v>
      </c>
      <c r="H6" s="63">
        <v>8</v>
      </c>
    </row>
    <row r="7" ht="22.5" customHeight="1" spans="1:8">
      <c r="A7" s="64"/>
      <c r="B7" s="64"/>
      <c r="C7" s="64"/>
      <c r="D7" s="64"/>
      <c r="E7" s="64"/>
      <c r="F7" s="65"/>
      <c r="G7" s="66"/>
      <c r="H7" s="67"/>
    </row>
    <row r="8" ht="22.5" customHeight="1" spans="1:8">
      <c r="A8" s="68" t="s">
        <v>58</v>
      </c>
      <c r="B8" s="69"/>
      <c r="C8" s="69"/>
      <c r="D8" s="69"/>
      <c r="E8" s="70"/>
      <c r="F8" s="71"/>
      <c r="G8" s="67"/>
      <c r="H8" s="67"/>
    </row>
    <row r="10" customHeight="1" spans="1:8">
      <c r="A10" t="s">
        <v>337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7"/>
  <sheetViews>
    <sheetView showZeros="0" workbookViewId="0">
      <selection activeCell="A17" sqref="A17"/>
    </sheetView>
  </sheetViews>
  <sheetFormatPr defaultColWidth="10.7083333333333" defaultRowHeight="14.25" customHeight="1"/>
  <cols>
    <col min="1" max="1" width="15.7083333333333" customWidth="1"/>
    <col min="2" max="3" width="27.85" customWidth="1"/>
    <col min="4" max="4" width="13" customWidth="1"/>
    <col min="5" max="5" width="20.7083333333333" customWidth="1"/>
    <col min="6" max="6" width="11.575" customWidth="1"/>
    <col min="7" max="7" width="20.7083333333333" customWidth="1"/>
    <col min="8" max="11" width="18" customWidth="1"/>
  </cols>
  <sheetData>
    <row r="1" ht="19.5" customHeight="1" spans="1:11">
      <c r="A1" s="27"/>
      <c r="B1" s="27"/>
      <c r="C1" s="27"/>
      <c r="D1" s="28"/>
      <c r="E1" s="28"/>
      <c r="F1" s="28"/>
      <c r="G1" s="28"/>
      <c r="H1" s="27"/>
      <c r="I1" s="27"/>
      <c r="J1" s="27"/>
      <c r="K1" s="29" t="s">
        <v>381</v>
      </c>
    </row>
    <row r="2" ht="42.75" customHeight="1" spans="1:11">
      <c r="A2" s="30" t="s">
        <v>382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9.5" customHeight="1" spans="1:11">
      <c r="A3" s="277" t="s">
        <v>383</v>
      </c>
      <c r="B3" s="32"/>
      <c r="C3" s="32"/>
      <c r="D3" s="32"/>
      <c r="E3" s="32"/>
      <c r="F3" s="32"/>
      <c r="G3" s="32"/>
      <c r="H3" s="33"/>
      <c r="I3" s="33"/>
      <c r="J3" s="33"/>
      <c r="K3" s="34" t="s">
        <v>178</v>
      </c>
    </row>
    <row r="4" ht="21.75" customHeight="1" spans="1:11">
      <c r="A4" s="35" t="s">
        <v>253</v>
      </c>
      <c r="B4" s="35" t="s">
        <v>189</v>
      </c>
      <c r="C4" s="35" t="s">
        <v>254</v>
      </c>
      <c r="D4" s="36" t="s">
        <v>190</v>
      </c>
      <c r="E4" s="36" t="s">
        <v>191</v>
      </c>
      <c r="F4" s="36" t="s">
        <v>192</v>
      </c>
      <c r="G4" s="36" t="s">
        <v>193</v>
      </c>
      <c r="H4" s="37" t="s">
        <v>58</v>
      </c>
      <c r="I4" s="38" t="s">
        <v>384</v>
      </c>
      <c r="J4" s="39"/>
      <c r="K4" s="40"/>
    </row>
    <row r="5" ht="21.75" customHeight="1" spans="1:11">
      <c r="A5" s="41"/>
      <c r="B5" s="41"/>
      <c r="C5" s="41"/>
      <c r="D5" s="42"/>
      <c r="E5" s="42"/>
      <c r="F5" s="42"/>
      <c r="G5" s="42"/>
      <c r="H5" s="43"/>
      <c r="I5" s="36" t="s">
        <v>61</v>
      </c>
      <c r="J5" s="36" t="s">
        <v>62</v>
      </c>
      <c r="K5" s="36" t="s">
        <v>63</v>
      </c>
    </row>
    <row r="6" ht="40.5" customHeight="1" spans="1:11">
      <c r="A6" s="44"/>
      <c r="B6" s="44"/>
      <c r="C6" s="44"/>
      <c r="D6" s="45"/>
      <c r="E6" s="45"/>
      <c r="F6" s="45"/>
      <c r="G6" s="45"/>
      <c r="H6" s="46"/>
      <c r="I6" s="45" t="s">
        <v>60</v>
      </c>
      <c r="J6" s="45"/>
      <c r="K6" s="45"/>
    </row>
    <row r="7" ht="19.5" customHeight="1" spans="1:11">
      <c r="A7" s="47">
        <v>1</v>
      </c>
      <c r="B7" s="47">
        <v>2</v>
      </c>
      <c r="C7" s="47">
        <v>3</v>
      </c>
      <c r="D7" s="47">
        <v>4</v>
      </c>
      <c r="E7" s="47">
        <v>5</v>
      </c>
      <c r="F7" s="47">
        <v>6</v>
      </c>
      <c r="G7" s="47">
        <v>7</v>
      </c>
      <c r="H7" s="47">
        <v>8</v>
      </c>
      <c r="I7" s="47">
        <v>9</v>
      </c>
      <c r="J7" s="48">
        <v>10</v>
      </c>
      <c r="K7" s="48">
        <v>11</v>
      </c>
    </row>
    <row r="8" ht="22.5" customHeight="1" spans="1:11">
      <c r="A8" s="47"/>
      <c r="B8" s="47"/>
      <c r="C8" s="47"/>
      <c r="D8" s="47"/>
      <c r="E8" s="47"/>
      <c r="F8" s="47"/>
      <c r="G8" s="47"/>
      <c r="H8" s="47"/>
      <c r="I8" s="47"/>
      <c r="J8" s="48"/>
      <c r="K8" s="48"/>
    </row>
    <row r="9" ht="22.5" customHeight="1" spans="1:11">
      <c r="A9" s="47"/>
      <c r="B9" s="47"/>
      <c r="C9" s="47"/>
      <c r="D9" s="47"/>
      <c r="E9" s="47"/>
      <c r="F9" s="47"/>
      <c r="G9" s="47"/>
      <c r="H9" s="47"/>
      <c r="I9" s="47"/>
      <c r="J9" s="48"/>
      <c r="K9" s="48"/>
    </row>
    <row r="10" ht="22.5" customHeight="1" spans="1:11">
      <c r="A10" s="47"/>
      <c r="B10" s="47"/>
      <c r="C10" s="47"/>
      <c r="D10" s="47"/>
      <c r="E10" s="47"/>
      <c r="F10" s="47"/>
      <c r="G10" s="47"/>
      <c r="H10" s="47"/>
      <c r="I10" s="47"/>
      <c r="J10" s="48"/>
      <c r="K10" s="48"/>
    </row>
    <row r="11" customHeight="1" spans="1:11">
      <c r="A11" s="47"/>
      <c r="B11" s="47"/>
      <c r="C11" s="47"/>
      <c r="D11" s="47"/>
      <c r="E11" s="47"/>
      <c r="F11" s="47"/>
      <c r="G11" s="47"/>
      <c r="H11" s="47"/>
      <c r="I11" s="47"/>
      <c r="J11" s="48"/>
      <c r="K11" s="48"/>
    </row>
    <row r="12" customHeight="1" spans="1:11">
      <c r="A12" s="47"/>
      <c r="B12" s="47"/>
      <c r="C12" s="47"/>
      <c r="D12" s="47"/>
      <c r="E12" s="47"/>
      <c r="F12" s="47"/>
      <c r="G12" s="47"/>
      <c r="H12" s="47"/>
      <c r="I12" s="47"/>
      <c r="J12" s="48"/>
      <c r="K12" s="48"/>
    </row>
    <row r="13" customHeight="1" spans="1:11">
      <c r="A13" s="47"/>
      <c r="B13" s="47"/>
      <c r="C13" s="47"/>
      <c r="D13" s="47"/>
      <c r="E13" s="47"/>
      <c r="F13" s="47"/>
      <c r="G13" s="47"/>
      <c r="H13" s="47"/>
      <c r="I13" s="47"/>
      <c r="J13" s="48"/>
      <c r="K13" s="48"/>
    </row>
    <row r="14" customHeight="1" spans="1:11">
      <c r="A14" s="49"/>
      <c r="B14" s="50"/>
      <c r="C14" s="49"/>
      <c r="D14" s="49"/>
      <c r="E14" s="49"/>
      <c r="F14" s="49"/>
      <c r="G14" s="49"/>
      <c r="H14" s="51"/>
      <c r="I14" s="51"/>
      <c r="J14" s="51"/>
      <c r="K14" s="51"/>
    </row>
    <row r="15" customHeight="1" spans="1:11">
      <c r="A15" s="50"/>
      <c r="B15" s="50"/>
      <c r="C15" s="50"/>
      <c r="D15" s="50"/>
      <c r="E15" s="50"/>
      <c r="F15" s="50"/>
      <c r="G15" s="50"/>
      <c r="H15" s="51"/>
      <c r="I15" s="51"/>
      <c r="J15" s="51"/>
      <c r="K15" s="51"/>
    </row>
    <row r="16" customHeight="1" spans="1:11">
      <c r="A16" s="52" t="s">
        <v>113</v>
      </c>
      <c r="B16" s="53"/>
      <c r="C16" s="53"/>
      <c r="D16" s="53"/>
      <c r="E16" s="53"/>
      <c r="F16" s="53"/>
      <c r="G16" s="54"/>
      <c r="H16" s="51"/>
      <c r="I16" s="51"/>
      <c r="J16" s="51"/>
      <c r="K16" s="51"/>
    </row>
    <row r="17" customHeight="1" spans="1:11">
      <c r="A17" s="27" t="s">
        <v>337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topLeftCell="C1" workbookViewId="0">
      <selection activeCell="A1" sqref="A1"/>
    </sheetView>
  </sheetViews>
  <sheetFormatPr defaultColWidth="10.7083333333333" defaultRowHeight="14.25" customHeight="1" outlineLevelCol="6"/>
  <cols>
    <col min="1" max="1" width="34.2833333333333" customWidth="1"/>
    <col min="2" max="2" width="27" customWidth="1"/>
    <col min="3" max="3" width="36.85" customWidth="1"/>
    <col min="4" max="4" width="23.85" customWidth="1"/>
    <col min="5" max="7" width="27.85" customWidth="1"/>
  </cols>
  <sheetData>
    <row r="1" ht="18.75" customHeight="1" spans="1:7">
      <c r="D1" s="1"/>
      <c r="E1" s="2"/>
      <c r="F1" s="2"/>
      <c r="G1" s="3" t="s">
        <v>385</v>
      </c>
    </row>
    <row r="2" ht="36.75" customHeight="1" spans="1:7">
      <c r="A2" s="4" t="s">
        <v>386</v>
      </c>
      <c r="B2" s="5"/>
      <c r="C2" s="5"/>
      <c r="D2" s="5"/>
      <c r="E2" s="5"/>
      <c r="F2" s="5"/>
      <c r="G2" s="5"/>
    </row>
    <row r="3" ht="22.5" customHeight="1" spans="1:7">
      <c r="A3" s="6" t="str">
        <f>"单位名称："&amp;"迪庆藏族自治州哈巴雪山省级自然保护区管护局"</f>
        <v>单位名称：迪庆藏族自治州哈巴雪山省级自然保护区管护局</v>
      </c>
      <c r="B3" s="7"/>
      <c r="C3" s="7"/>
      <c r="D3" s="7"/>
      <c r="E3" s="8"/>
      <c r="F3" s="8"/>
      <c r="G3" s="9" t="s">
        <v>178</v>
      </c>
    </row>
    <row r="4" ht="21.75" customHeight="1" spans="1:7">
      <c r="A4" s="10" t="s">
        <v>254</v>
      </c>
      <c r="B4" s="10" t="s">
        <v>253</v>
      </c>
      <c r="C4" s="10" t="s">
        <v>189</v>
      </c>
      <c r="D4" s="11" t="s">
        <v>387</v>
      </c>
      <c r="E4" s="12" t="s">
        <v>61</v>
      </c>
      <c r="F4" s="13"/>
      <c r="G4" s="14"/>
    </row>
    <row r="5" ht="21.75" customHeight="1" spans="1:7">
      <c r="A5" s="15"/>
      <c r="B5" s="15"/>
      <c r="C5" s="15"/>
      <c r="D5" s="16"/>
      <c r="E5" s="10" t="s">
        <v>388</v>
      </c>
      <c r="F5" s="10" t="s">
        <v>389</v>
      </c>
      <c r="G5" s="11" t="s">
        <v>390</v>
      </c>
    </row>
    <row r="6" ht="40.5" customHeight="1" spans="1:7">
      <c r="A6" s="17"/>
      <c r="B6" s="17"/>
      <c r="C6" s="17"/>
      <c r="D6" s="18"/>
      <c r="E6" s="17" t="s">
        <v>60</v>
      </c>
      <c r="F6" s="17"/>
      <c r="G6" s="18"/>
    </row>
    <row r="7" ht="19.5" customHeight="1" spans="1:7">
      <c r="A7" s="19">
        <v>1</v>
      </c>
      <c r="B7" s="19">
        <v>2</v>
      </c>
      <c r="C7" s="19">
        <v>3</v>
      </c>
      <c r="D7" s="19">
        <v>4</v>
      </c>
      <c r="E7" s="19">
        <v>8</v>
      </c>
      <c r="F7" s="19">
        <v>9</v>
      </c>
      <c r="G7" s="20">
        <v>10</v>
      </c>
    </row>
    <row r="8" ht="22.5" customHeight="1" spans="1:7">
      <c r="A8" s="21" t="s">
        <v>73</v>
      </c>
      <c r="B8" s="22"/>
      <c r="C8" s="22"/>
      <c r="D8" s="21"/>
      <c r="E8" s="23">
        <v>40000</v>
      </c>
      <c r="F8" s="23"/>
      <c r="G8" s="23"/>
    </row>
    <row r="9" ht="22.5" customHeight="1" spans="1:7">
      <c r="A9" s="21"/>
      <c r="B9" s="22" t="s">
        <v>391</v>
      </c>
      <c r="C9" s="22" t="s">
        <v>269</v>
      </c>
      <c r="D9" s="21" t="s">
        <v>392</v>
      </c>
      <c r="E9" s="23">
        <v>40000</v>
      </c>
      <c r="F9" s="23"/>
      <c r="G9" s="23"/>
    </row>
    <row r="10" ht="22.5" customHeight="1" spans="1:7">
      <c r="A10" s="24" t="s">
        <v>58</v>
      </c>
      <c r="B10" s="25" t="s">
        <v>371</v>
      </c>
      <c r="C10" s="25"/>
      <c r="D10" s="26"/>
      <c r="E10" s="23">
        <v>40000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topLeftCell="B1" workbookViewId="0">
      <selection activeCell="A1" sqref="A1"/>
    </sheetView>
  </sheetViews>
  <sheetFormatPr defaultColWidth="10.7083333333333" defaultRowHeight="14.25" customHeight="1"/>
  <cols>
    <col min="1" max="1" width="24.7083333333333" customWidth="1"/>
    <col min="2" max="2" width="41.1416666666667" customWidth="1"/>
    <col min="3" max="8" width="23.85" customWidth="1"/>
    <col min="9" max="11" width="24" customWidth="1"/>
    <col min="12" max="12" width="23.85" customWidth="1"/>
    <col min="13" max="13" width="24" customWidth="1"/>
    <col min="14" max="19" width="23.85" customWidth="1"/>
  </cols>
  <sheetData>
    <row r="1" ht="19.5" customHeight="1" spans="1:19">
      <c r="J1" s="233"/>
      <c r="O1" s="102"/>
      <c r="P1" s="102"/>
      <c r="Q1" s="102"/>
      <c r="R1" s="102"/>
      <c r="S1" s="72" t="s">
        <v>54</v>
      </c>
    </row>
    <row r="2" ht="57.75" customHeight="1" spans="1:19">
      <c r="A2" s="182" t="s">
        <v>55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40"/>
      <c r="P2" s="240"/>
      <c r="Q2" s="240"/>
      <c r="R2" s="240"/>
      <c r="S2" s="240"/>
    </row>
    <row r="3" ht="21" customHeight="1" spans="1:19">
      <c r="A3" s="57" t="str">
        <f>"单位名称："&amp;"迪庆藏族自治州哈巴雪山省级自然保护区管护局"</f>
        <v>单位名称：迪庆藏族自治州哈巴雪山省级自然保护区管护局</v>
      </c>
      <c r="B3" s="8"/>
      <c r="C3" s="8"/>
      <c r="D3" s="8"/>
      <c r="E3" s="8"/>
      <c r="F3" s="8"/>
      <c r="G3" s="8"/>
      <c r="H3" s="8"/>
      <c r="I3" s="8"/>
      <c r="J3" s="109"/>
      <c r="K3" s="8"/>
      <c r="L3" s="8"/>
      <c r="M3" s="8"/>
      <c r="N3" s="8"/>
      <c r="O3" s="109"/>
      <c r="P3" s="109"/>
      <c r="Q3" s="109"/>
      <c r="R3" s="109"/>
      <c r="S3" s="110" t="s">
        <v>2</v>
      </c>
    </row>
    <row r="4" ht="18.75" customHeight="1" spans="1:19">
      <c r="A4" s="241" t="s">
        <v>56</v>
      </c>
      <c r="B4" s="242" t="s">
        <v>57</v>
      </c>
      <c r="C4" s="242" t="s">
        <v>58</v>
      </c>
      <c r="D4" s="243" t="s">
        <v>59</v>
      </c>
      <c r="E4" s="244"/>
      <c r="F4" s="244"/>
      <c r="G4" s="244"/>
      <c r="H4" s="244"/>
      <c r="I4" s="244"/>
      <c r="J4" s="245"/>
      <c r="K4" s="244"/>
      <c r="L4" s="244"/>
      <c r="M4" s="244"/>
      <c r="N4" s="238"/>
      <c r="O4" s="243" t="s">
        <v>47</v>
      </c>
      <c r="P4" s="243"/>
      <c r="Q4" s="243"/>
      <c r="R4" s="243"/>
      <c r="S4" s="246"/>
    </row>
    <row r="5" ht="19.5" customHeight="1" spans="1:19">
      <c r="A5" s="247"/>
      <c r="B5" s="248"/>
      <c r="C5" s="248"/>
      <c r="D5" s="249" t="s">
        <v>60</v>
      </c>
      <c r="E5" s="249" t="s">
        <v>61</v>
      </c>
      <c r="F5" s="249" t="s">
        <v>62</v>
      </c>
      <c r="G5" s="249" t="s">
        <v>63</v>
      </c>
      <c r="H5" s="249" t="s">
        <v>64</v>
      </c>
      <c r="I5" s="250" t="s">
        <v>65</v>
      </c>
      <c r="J5" s="250"/>
      <c r="K5" s="250"/>
      <c r="L5" s="250"/>
      <c r="M5" s="250"/>
      <c r="N5" s="251"/>
      <c r="O5" s="249" t="s">
        <v>60</v>
      </c>
      <c r="P5" s="249" t="s">
        <v>61</v>
      </c>
      <c r="Q5" s="249" t="s">
        <v>62</v>
      </c>
      <c r="R5" s="249" t="s">
        <v>63</v>
      </c>
      <c r="S5" s="249" t="s">
        <v>66</v>
      </c>
    </row>
    <row r="6" ht="28.5" customHeight="1" spans="1:19">
      <c r="A6" s="252"/>
      <c r="B6" s="253"/>
      <c r="C6" s="253"/>
      <c r="D6" s="251"/>
      <c r="E6" s="251"/>
      <c r="F6" s="251"/>
      <c r="G6" s="251"/>
      <c r="H6" s="251"/>
      <c r="I6" s="253" t="s">
        <v>60</v>
      </c>
      <c r="J6" s="253" t="s">
        <v>67</v>
      </c>
      <c r="K6" s="253" t="s">
        <v>68</v>
      </c>
      <c r="L6" s="253" t="s">
        <v>69</v>
      </c>
      <c r="M6" s="253" t="s">
        <v>70</v>
      </c>
      <c r="N6" s="253" t="s">
        <v>71</v>
      </c>
      <c r="O6" s="254"/>
      <c r="P6" s="254"/>
      <c r="Q6" s="254"/>
      <c r="R6" s="254"/>
      <c r="S6" s="251"/>
    </row>
    <row r="7" ht="20.25" customHeight="1" spans="1:19">
      <c r="A7" s="255">
        <v>1</v>
      </c>
      <c r="B7" s="255">
        <v>2</v>
      </c>
      <c r="C7" s="255">
        <v>3</v>
      </c>
      <c r="D7" s="255">
        <v>4</v>
      </c>
      <c r="E7" s="255">
        <v>5</v>
      </c>
      <c r="F7" s="255">
        <v>6</v>
      </c>
      <c r="G7" s="255">
        <v>7</v>
      </c>
      <c r="H7" s="255">
        <v>8</v>
      </c>
      <c r="I7" s="255">
        <v>9</v>
      </c>
      <c r="J7" s="255">
        <v>10</v>
      </c>
      <c r="K7" s="255">
        <v>11</v>
      </c>
      <c r="L7" s="255">
        <v>12</v>
      </c>
      <c r="M7" s="255">
        <v>13</v>
      </c>
      <c r="N7" s="255">
        <v>14</v>
      </c>
      <c r="O7" s="255">
        <v>15</v>
      </c>
      <c r="P7" s="255">
        <v>16</v>
      </c>
      <c r="Q7" s="255">
        <v>17</v>
      </c>
      <c r="R7" s="255">
        <v>18</v>
      </c>
      <c r="S7" s="255">
        <v>19</v>
      </c>
    </row>
    <row r="8" ht="22.5" customHeight="1" spans="1:19">
      <c r="A8" s="256" t="s">
        <v>72</v>
      </c>
      <c r="B8" s="257" t="s">
        <v>73</v>
      </c>
      <c r="C8" s="258">
        <v>10874573.62</v>
      </c>
      <c r="D8" s="258">
        <v>10874573.62</v>
      </c>
      <c r="E8" s="259">
        <v>6529573.62</v>
      </c>
      <c r="F8" s="259"/>
      <c r="G8" s="259"/>
      <c r="H8" s="259"/>
      <c r="I8" s="259">
        <v>4345000</v>
      </c>
      <c r="J8" s="259"/>
      <c r="K8" s="259"/>
      <c r="L8" s="259"/>
      <c r="M8" s="259"/>
      <c r="N8" s="259">
        <v>4345000</v>
      </c>
      <c r="O8" s="174"/>
      <c r="P8" s="174"/>
      <c r="Q8" s="174"/>
      <c r="R8" s="174"/>
      <c r="S8" s="174"/>
    </row>
    <row r="9" ht="22.5" customHeight="1" spans="1:19">
      <c r="A9" s="260" t="s">
        <v>58</v>
      </c>
      <c r="B9" s="261"/>
      <c r="C9" s="259">
        <v>10874573.62</v>
      </c>
      <c r="D9" s="259">
        <v>10874573.62</v>
      </c>
      <c r="E9" s="259">
        <v>6529573.62</v>
      </c>
      <c r="F9" s="259"/>
      <c r="G9" s="259"/>
      <c r="H9" s="259"/>
      <c r="I9" s="259">
        <v>4345000</v>
      </c>
      <c r="J9" s="259"/>
      <c r="K9" s="259"/>
      <c r="L9" s="259"/>
      <c r="M9" s="259"/>
      <c r="N9" s="259">
        <v>4345000</v>
      </c>
      <c r="O9" s="174"/>
      <c r="P9" s="174"/>
      <c r="Q9" s="174"/>
      <c r="R9" s="174"/>
      <c r="S9" s="174"/>
    </row>
  </sheetData>
  <mergeCells count="18">
    <mergeCell ref="A2:S2"/>
    <mergeCell ref="A3:D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28"/>
  <sheetViews>
    <sheetView showZeros="0" workbookViewId="0">
      <selection activeCell="A1" sqref="A1"/>
    </sheetView>
  </sheetViews>
  <sheetFormatPr defaultColWidth="10.7083333333333" defaultRowHeight="14.25" customHeight="1"/>
  <cols>
    <col min="1" max="1" width="16.7083333333333" customWidth="1"/>
    <col min="2" max="2" width="44" customWidth="1"/>
    <col min="3" max="6" width="22.2833333333333" customWidth="1"/>
    <col min="7" max="8" width="22.1416666666667" customWidth="1"/>
    <col min="9" max="9" width="22" customWidth="1"/>
    <col min="10" max="11" width="22.1416666666667" customWidth="1"/>
    <col min="12" max="14" width="22" customWidth="1"/>
    <col min="15" max="15" width="22.1416666666667" customWidth="1"/>
  </cols>
  <sheetData>
    <row r="1" ht="19.5" customHeight="1" spans="1:15">
      <c r="D1" s="233"/>
      <c r="H1" s="233"/>
      <c r="J1" s="233"/>
      <c r="O1" s="55" t="s">
        <v>74</v>
      </c>
    </row>
    <row r="2" ht="42" customHeight="1" spans="1:15">
      <c r="A2" s="4" t="s">
        <v>75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</row>
    <row r="3" ht="24" customHeight="1" spans="1:15">
      <c r="A3" s="235" t="str">
        <f>"单位名称："&amp;"迪庆藏族自治州哈巴雪山省级自然保护区管护局"</f>
        <v>单位名称：迪庆藏族自治州哈巴雪山省级自然保护区管护局</v>
      </c>
      <c r="B3" s="236"/>
      <c r="C3" s="101"/>
      <c r="D3" s="2"/>
      <c r="E3" s="101"/>
      <c r="F3" s="101"/>
      <c r="G3" s="101"/>
      <c r="H3" s="2"/>
      <c r="I3" s="101"/>
      <c r="J3" s="2"/>
      <c r="K3" s="101"/>
      <c r="L3" s="101"/>
      <c r="M3" s="237"/>
      <c r="N3" s="237"/>
      <c r="O3" s="133" t="s">
        <v>2</v>
      </c>
    </row>
    <row r="4" ht="19.5" customHeight="1" spans="1:15">
      <c r="A4" s="10" t="s">
        <v>76</v>
      </c>
      <c r="B4" s="10" t="s">
        <v>77</v>
      </c>
      <c r="C4" s="10" t="s">
        <v>58</v>
      </c>
      <c r="D4" s="12" t="s">
        <v>61</v>
      </c>
      <c r="E4" s="89" t="s">
        <v>78</v>
      </c>
      <c r="F4" s="90" t="s">
        <v>79</v>
      </c>
      <c r="G4" s="10" t="s">
        <v>62</v>
      </c>
      <c r="H4" s="10" t="s">
        <v>63</v>
      </c>
      <c r="I4" s="10" t="s">
        <v>80</v>
      </c>
      <c r="J4" s="12" t="s">
        <v>81</v>
      </c>
      <c r="K4" s="13"/>
      <c r="L4" s="13"/>
      <c r="M4" s="13"/>
      <c r="N4" s="13"/>
      <c r="O4" s="14"/>
    </row>
    <row r="5" ht="33.75" customHeight="1" spans="1:15">
      <c r="A5" s="18"/>
      <c r="B5" s="18"/>
      <c r="C5" s="18"/>
      <c r="D5" s="211" t="s">
        <v>60</v>
      </c>
      <c r="E5" s="123" t="s">
        <v>78</v>
      </c>
      <c r="F5" s="123" t="s">
        <v>79</v>
      </c>
      <c r="G5" s="18"/>
      <c r="H5" s="18"/>
      <c r="I5" s="18"/>
      <c r="J5" s="211" t="s">
        <v>60</v>
      </c>
      <c r="K5" s="63" t="s">
        <v>82</v>
      </c>
      <c r="L5" s="63" t="s">
        <v>83</v>
      </c>
      <c r="M5" s="63" t="s">
        <v>84</v>
      </c>
      <c r="N5" s="63" t="s">
        <v>85</v>
      </c>
      <c r="O5" s="63" t="s">
        <v>86</v>
      </c>
    </row>
    <row r="6" ht="20.25" customHeight="1" spans="1:15">
      <c r="A6" s="160">
        <v>1</v>
      </c>
      <c r="B6" s="160">
        <v>2</v>
      </c>
      <c r="C6" s="211">
        <v>3</v>
      </c>
      <c r="D6" s="211">
        <v>4</v>
      </c>
      <c r="E6" s="211">
        <v>5</v>
      </c>
      <c r="F6" s="211">
        <v>6</v>
      </c>
      <c r="G6" s="211">
        <v>7</v>
      </c>
      <c r="H6" s="211">
        <v>8</v>
      </c>
      <c r="I6" s="211">
        <v>9</v>
      </c>
      <c r="J6" s="211">
        <v>10</v>
      </c>
      <c r="K6" s="211">
        <v>11</v>
      </c>
      <c r="L6" s="211">
        <v>12</v>
      </c>
      <c r="M6" s="211">
        <v>13</v>
      </c>
      <c r="N6" s="211">
        <v>14</v>
      </c>
      <c r="O6" s="211">
        <v>15</v>
      </c>
    </row>
    <row r="7" ht="22.5" customHeight="1" spans="1:15">
      <c r="A7" s="228" t="s">
        <v>87</v>
      </c>
      <c r="B7" s="228" t="s">
        <v>88</v>
      </c>
      <c r="C7" s="179">
        <v>633579.2</v>
      </c>
      <c r="D7" s="179">
        <v>633579.2</v>
      </c>
      <c r="E7" s="179">
        <v>633579.2</v>
      </c>
      <c r="F7" s="179"/>
      <c r="G7" s="179"/>
      <c r="H7" s="179"/>
      <c r="I7" s="179"/>
      <c r="J7" s="179"/>
      <c r="K7" s="179"/>
      <c r="L7" s="179"/>
      <c r="M7" s="179"/>
      <c r="N7" s="179"/>
      <c r="O7" s="179"/>
    </row>
    <row r="8" ht="22.5" customHeight="1" spans="1:15">
      <c r="A8" s="228" t="s">
        <v>89</v>
      </c>
      <c r="B8" s="228" t="str">
        <f>"  "&amp;"行政事业单位养老支出"</f>
        <v>  行政事业单位养老支出</v>
      </c>
      <c r="C8" s="179">
        <v>633579.2</v>
      </c>
      <c r="D8" s="179">
        <v>633579.2</v>
      </c>
      <c r="E8" s="179">
        <v>633579.2</v>
      </c>
      <c r="F8" s="179"/>
      <c r="G8" s="179"/>
      <c r="H8" s="179"/>
      <c r="I8" s="179"/>
      <c r="J8" s="179"/>
      <c r="K8" s="179"/>
      <c r="L8" s="179"/>
      <c r="M8" s="179"/>
      <c r="N8" s="179"/>
      <c r="O8" s="179"/>
    </row>
    <row r="9" ht="22.5" customHeight="1" spans="1:15">
      <c r="A9" s="228" t="s">
        <v>90</v>
      </c>
      <c r="B9" s="228" t="str">
        <f>"    "&amp;"机关事业单位基本养老保险缴费支出"</f>
        <v>    机关事业单位基本养老保险缴费支出</v>
      </c>
      <c r="C9" s="179">
        <v>629579.2</v>
      </c>
      <c r="D9" s="179">
        <v>629579.2</v>
      </c>
      <c r="E9" s="179">
        <v>629579.2</v>
      </c>
      <c r="F9" s="179"/>
      <c r="G9" s="179"/>
      <c r="H9" s="179"/>
      <c r="I9" s="179"/>
      <c r="J9" s="179"/>
      <c r="K9" s="179"/>
      <c r="L9" s="179"/>
      <c r="M9" s="179"/>
      <c r="N9" s="179"/>
      <c r="O9" s="179"/>
    </row>
    <row r="10" ht="22.5" customHeight="1" spans="1:15">
      <c r="A10" s="228" t="s">
        <v>91</v>
      </c>
      <c r="B10" s="228" t="str">
        <f>"    "&amp;"机关事业单位职业年金缴费支出"</f>
        <v>    机关事业单位职业年金缴费支出</v>
      </c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</row>
    <row r="11" ht="22.5" customHeight="1" spans="1:15">
      <c r="A11" s="228" t="s">
        <v>92</v>
      </c>
      <c r="B11" s="228" t="str">
        <f>"    "&amp;"其他行政事业单位养老支出"</f>
        <v>    其他行政事业单位养老支出</v>
      </c>
      <c r="C11" s="179">
        <v>4000</v>
      </c>
      <c r="D11" s="179">
        <v>4000</v>
      </c>
      <c r="E11" s="179">
        <v>4000</v>
      </c>
      <c r="F11" s="179"/>
      <c r="G11" s="179"/>
      <c r="H11" s="179"/>
      <c r="I11" s="179"/>
      <c r="J11" s="179"/>
      <c r="K11" s="179"/>
      <c r="L11" s="179"/>
      <c r="M11" s="179"/>
      <c r="N11" s="179"/>
      <c r="O11" s="179"/>
    </row>
    <row r="12" ht="22.5" customHeight="1" spans="1:15">
      <c r="A12" s="228" t="s">
        <v>93</v>
      </c>
      <c r="B12" s="228" t="s">
        <v>94</v>
      </c>
      <c r="C12" s="179">
        <v>485766.04</v>
      </c>
      <c r="D12" s="179">
        <v>485766.04</v>
      </c>
      <c r="E12" s="179">
        <v>485766.04</v>
      </c>
      <c r="F12" s="179"/>
      <c r="G12" s="179"/>
      <c r="H12" s="179"/>
      <c r="I12" s="179"/>
      <c r="J12" s="179"/>
      <c r="K12" s="179"/>
      <c r="L12" s="179"/>
      <c r="M12" s="179"/>
      <c r="N12" s="179"/>
      <c r="O12" s="179"/>
    </row>
    <row r="13" ht="22.5" customHeight="1" spans="1:15">
      <c r="A13" s="228" t="s">
        <v>95</v>
      </c>
      <c r="B13" s="228" t="str">
        <f>"  "&amp;"行政事业单位医疗"</f>
        <v>  行政事业单位医疗</v>
      </c>
      <c r="C13" s="179">
        <v>485766.04</v>
      </c>
      <c r="D13" s="179">
        <v>485766.04</v>
      </c>
      <c r="E13" s="179">
        <v>485766.04</v>
      </c>
      <c r="F13" s="179"/>
      <c r="G13" s="179"/>
      <c r="H13" s="179"/>
      <c r="I13" s="179"/>
      <c r="J13" s="179"/>
      <c r="K13" s="179"/>
      <c r="L13" s="179"/>
      <c r="M13" s="179"/>
      <c r="N13" s="179"/>
      <c r="O13" s="179"/>
    </row>
    <row r="14" ht="22.5" customHeight="1" spans="1:15">
      <c r="A14" s="228" t="s">
        <v>96</v>
      </c>
      <c r="B14" s="228" t="str">
        <f>"    "&amp;"行政单位医疗"</f>
        <v>    行政单位医疗</v>
      </c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</row>
    <row r="15" ht="22.5" customHeight="1" spans="1:15">
      <c r="A15" s="228" t="s">
        <v>97</v>
      </c>
      <c r="B15" s="228" t="str">
        <f>"    "&amp;"事业单位医疗"</f>
        <v>    事业单位医疗</v>
      </c>
      <c r="C15" s="179">
        <v>288751.5</v>
      </c>
      <c r="D15" s="179">
        <v>288751.5</v>
      </c>
      <c r="E15" s="179">
        <v>288751.5</v>
      </c>
      <c r="F15" s="179"/>
      <c r="G15" s="179"/>
      <c r="H15" s="179"/>
      <c r="I15" s="179"/>
      <c r="J15" s="179"/>
      <c r="K15" s="179"/>
      <c r="L15" s="179"/>
      <c r="M15" s="179"/>
      <c r="N15" s="179"/>
      <c r="O15" s="179"/>
    </row>
    <row r="16" ht="22.5" customHeight="1" spans="1:15">
      <c r="A16" s="228" t="s">
        <v>98</v>
      </c>
      <c r="B16" s="228" t="str">
        <f>"    "&amp;"公务员医疗补助"</f>
        <v>    公务员医疗补助</v>
      </c>
      <c r="C16" s="179">
        <v>181692.8</v>
      </c>
      <c r="D16" s="179">
        <v>181692.8</v>
      </c>
      <c r="E16" s="179">
        <v>181692.8</v>
      </c>
      <c r="F16" s="179"/>
      <c r="G16" s="179"/>
      <c r="H16" s="179"/>
      <c r="I16" s="179"/>
      <c r="J16" s="179"/>
      <c r="K16" s="179"/>
      <c r="L16" s="179"/>
      <c r="M16" s="179"/>
      <c r="N16" s="179"/>
      <c r="O16" s="179"/>
    </row>
    <row r="17" ht="22.5" customHeight="1" spans="1:15">
      <c r="A17" s="228" t="s">
        <v>99</v>
      </c>
      <c r="B17" s="228" t="str">
        <f>"    "&amp;"其他行政事业单位医疗支出"</f>
        <v>    其他行政事业单位医疗支出</v>
      </c>
      <c r="C17" s="179">
        <v>15321.74</v>
      </c>
      <c r="D17" s="179">
        <v>15321.74</v>
      </c>
      <c r="E17" s="179">
        <v>15321.74</v>
      </c>
      <c r="F17" s="179"/>
      <c r="G17" s="179"/>
      <c r="H17" s="179"/>
      <c r="I17" s="179"/>
      <c r="J17" s="179"/>
      <c r="K17" s="179"/>
      <c r="L17" s="179"/>
      <c r="M17" s="179"/>
      <c r="N17" s="179"/>
      <c r="O17" s="179"/>
    </row>
    <row r="18" ht="22.5" customHeight="1" spans="1:15">
      <c r="A18" s="228" t="s">
        <v>100</v>
      </c>
      <c r="B18" s="228" t="s">
        <v>101</v>
      </c>
      <c r="C18" s="179">
        <v>40000</v>
      </c>
      <c r="D18" s="179">
        <v>40000</v>
      </c>
      <c r="E18" s="179"/>
      <c r="F18" s="179">
        <v>40000</v>
      </c>
      <c r="G18" s="179"/>
      <c r="H18" s="179"/>
      <c r="I18" s="179"/>
      <c r="J18" s="179"/>
      <c r="K18" s="179"/>
      <c r="L18" s="179"/>
      <c r="M18" s="179"/>
      <c r="N18" s="179"/>
      <c r="O18" s="179"/>
    </row>
    <row r="19" ht="22.5" customHeight="1" spans="1:15">
      <c r="A19" s="228" t="s">
        <v>102</v>
      </c>
      <c r="B19" s="228" t="str">
        <f>"  "&amp;"自然生态保护"</f>
        <v>  自然生态保护</v>
      </c>
      <c r="C19" s="179">
        <v>40000</v>
      </c>
      <c r="D19" s="179">
        <v>40000</v>
      </c>
      <c r="E19" s="179"/>
      <c r="F19" s="179">
        <v>40000</v>
      </c>
      <c r="G19" s="179"/>
      <c r="H19" s="179"/>
      <c r="I19" s="179"/>
      <c r="J19" s="179"/>
      <c r="K19" s="179"/>
      <c r="L19" s="179"/>
      <c r="M19" s="179"/>
      <c r="N19" s="179"/>
      <c r="O19" s="179"/>
    </row>
    <row r="20" ht="22.5" customHeight="1" spans="1:15">
      <c r="A20" s="228" t="s">
        <v>103</v>
      </c>
      <c r="B20" s="228" t="str">
        <f>"    "&amp;"自然保护地"</f>
        <v>    自然保护地</v>
      </c>
      <c r="C20" s="179">
        <v>40000</v>
      </c>
      <c r="D20" s="179">
        <v>40000</v>
      </c>
      <c r="E20" s="179"/>
      <c r="F20" s="179">
        <v>40000</v>
      </c>
      <c r="G20" s="179"/>
      <c r="H20" s="179"/>
      <c r="I20" s="179"/>
      <c r="J20" s="179"/>
      <c r="K20" s="179"/>
      <c r="L20" s="179"/>
      <c r="M20" s="179"/>
      <c r="N20" s="179"/>
      <c r="O20" s="179"/>
    </row>
    <row r="21" ht="22.5" customHeight="1" spans="1:15">
      <c r="A21" s="228" t="s">
        <v>104</v>
      </c>
      <c r="B21" s="228" t="s">
        <v>105</v>
      </c>
      <c r="C21" s="179">
        <v>9213980.94</v>
      </c>
      <c r="D21" s="179">
        <v>4868980.94</v>
      </c>
      <c r="E21" s="179">
        <v>4868980.94</v>
      </c>
      <c r="F21" s="179"/>
      <c r="G21" s="179"/>
      <c r="H21" s="179"/>
      <c r="I21" s="179"/>
      <c r="J21" s="179">
        <v>4345000</v>
      </c>
      <c r="K21" s="179"/>
      <c r="L21" s="179"/>
      <c r="M21" s="179"/>
      <c r="N21" s="179"/>
      <c r="O21" s="179">
        <v>4345000</v>
      </c>
    </row>
    <row r="22" ht="22.5" customHeight="1" spans="1:15">
      <c r="A22" s="228" t="s">
        <v>106</v>
      </c>
      <c r="B22" s="228" t="str">
        <f>"  "&amp;"林业和草原"</f>
        <v>  林业和草原</v>
      </c>
      <c r="C22" s="179">
        <v>9213980.94</v>
      </c>
      <c r="D22" s="179">
        <v>4868980.94</v>
      </c>
      <c r="E22" s="179">
        <v>4868980.94</v>
      </c>
      <c r="F22" s="179"/>
      <c r="G22" s="179"/>
      <c r="H22" s="179"/>
      <c r="I22" s="179"/>
      <c r="J22" s="179">
        <v>4345000</v>
      </c>
      <c r="K22" s="179"/>
      <c r="L22" s="179"/>
      <c r="M22" s="179"/>
      <c r="N22" s="179"/>
      <c r="O22" s="179">
        <v>4345000</v>
      </c>
    </row>
    <row r="23" ht="22.5" customHeight="1" spans="1:15">
      <c r="A23" s="228" t="s">
        <v>107</v>
      </c>
      <c r="B23" s="228" t="str">
        <f>"    "&amp;"事业机构"</f>
        <v>    事业机构</v>
      </c>
      <c r="C23" s="179">
        <v>4868980.94</v>
      </c>
      <c r="D23" s="179">
        <v>4868980.94</v>
      </c>
      <c r="E23" s="179">
        <v>4868980.94</v>
      </c>
      <c r="F23" s="179"/>
      <c r="G23" s="179"/>
      <c r="H23" s="179"/>
      <c r="I23" s="179"/>
      <c r="J23" s="179"/>
      <c r="K23" s="179"/>
      <c r="L23" s="179"/>
      <c r="M23" s="179"/>
      <c r="N23" s="179"/>
      <c r="O23" s="179"/>
    </row>
    <row r="24" ht="22.5" customHeight="1" spans="1:15">
      <c r="A24" s="228" t="s">
        <v>108</v>
      </c>
      <c r="B24" s="228" t="str">
        <f>"    "&amp;"其他林业和草原支出"</f>
        <v>    其他林业和草原支出</v>
      </c>
      <c r="C24" s="179">
        <v>4345000</v>
      </c>
      <c r="D24" s="179"/>
      <c r="E24" s="179"/>
      <c r="F24" s="179"/>
      <c r="G24" s="179"/>
      <c r="H24" s="179"/>
      <c r="I24" s="179"/>
      <c r="J24" s="179">
        <v>4345000</v>
      </c>
      <c r="K24" s="179"/>
      <c r="L24" s="179"/>
      <c r="M24" s="179"/>
      <c r="N24" s="179"/>
      <c r="O24" s="179">
        <v>4345000</v>
      </c>
    </row>
    <row r="25" ht="22.5" customHeight="1" spans="1:15">
      <c r="A25" s="228" t="s">
        <v>109</v>
      </c>
      <c r="B25" s="228" t="s">
        <v>110</v>
      </c>
      <c r="C25" s="179">
        <v>501247.44</v>
      </c>
      <c r="D25" s="179">
        <v>501247.44</v>
      </c>
      <c r="E25" s="179">
        <v>501247.44</v>
      </c>
      <c r="F25" s="179"/>
      <c r="G25" s="179"/>
      <c r="H25" s="179"/>
      <c r="I25" s="179"/>
      <c r="J25" s="179"/>
      <c r="K25" s="179"/>
      <c r="L25" s="179"/>
      <c r="M25" s="179"/>
      <c r="N25" s="179"/>
      <c r="O25" s="179"/>
    </row>
    <row r="26" ht="22.5" customHeight="1" spans="1:15">
      <c r="A26" s="228" t="s">
        <v>111</v>
      </c>
      <c r="B26" s="228" t="str">
        <f>"  "&amp;"住房改革支出"</f>
        <v>  住房改革支出</v>
      </c>
      <c r="C26" s="179">
        <v>501247.44</v>
      </c>
      <c r="D26" s="179">
        <v>501247.44</v>
      </c>
      <c r="E26" s="179">
        <v>501247.44</v>
      </c>
      <c r="F26" s="179"/>
      <c r="G26" s="179"/>
      <c r="H26" s="179"/>
      <c r="I26" s="179"/>
      <c r="J26" s="179"/>
      <c r="K26" s="179"/>
      <c r="L26" s="179"/>
      <c r="M26" s="179"/>
      <c r="N26" s="179"/>
      <c r="O26" s="179"/>
    </row>
    <row r="27" ht="22.5" customHeight="1" spans="1:15">
      <c r="A27" s="228" t="s">
        <v>112</v>
      </c>
      <c r="B27" s="228" t="str">
        <f>"    "&amp;"住房公积金"</f>
        <v>    住房公积金</v>
      </c>
      <c r="C27" s="179">
        <v>501247.44</v>
      </c>
      <c r="D27" s="179">
        <v>501247.44</v>
      </c>
      <c r="E27" s="179">
        <v>501247.44</v>
      </c>
      <c r="F27" s="179"/>
      <c r="G27" s="179"/>
      <c r="H27" s="179"/>
      <c r="I27" s="179"/>
      <c r="J27" s="179"/>
      <c r="K27" s="179"/>
      <c r="L27" s="179"/>
      <c r="M27" s="179"/>
      <c r="N27" s="179"/>
      <c r="O27" s="179"/>
    </row>
    <row r="28" ht="22.5" customHeight="1" spans="1:15">
      <c r="A28" s="175" t="s">
        <v>113</v>
      </c>
      <c r="B28" s="238" t="s">
        <v>113</v>
      </c>
      <c r="C28" s="129">
        <v>10874573.62</v>
      </c>
      <c r="D28" s="179">
        <v>6529573.62</v>
      </c>
      <c r="E28" s="129">
        <v>6489573.62</v>
      </c>
      <c r="F28" s="129">
        <v>40000</v>
      </c>
      <c r="G28" s="129"/>
      <c r="H28" s="179"/>
      <c r="I28" s="129"/>
      <c r="J28" s="179">
        <v>4345000</v>
      </c>
      <c r="K28" s="129"/>
      <c r="L28" s="129"/>
      <c r="M28" s="129"/>
      <c r="N28" s="129"/>
      <c r="O28" s="129">
        <v>4345000</v>
      </c>
    </row>
  </sheetData>
  <mergeCells count="11">
    <mergeCell ref="A2:O2"/>
    <mergeCell ref="A3:L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22" workbookViewId="0">
      <selection activeCell="A1" sqref="A1"/>
    </sheetView>
  </sheetViews>
  <sheetFormatPr defaultColWidth="10.7083333333333" defaultRowHeight="14.25" customHeight="1" outlineLevelCol="3"/>
  <cols>
    <col min="1" max="1" width="45.85" customWidth="1"/>
    <col min="2" max="2" width="36" customWidth="1"/>
    <col min="3" max="3" width="41.85" customWidth="1"/>
    <col min="4" max="4" width="34.85" customWidth="1"/>
  </cols>
  <sheetData>
    <row r="1" ht="19.5" customHeight="1" spans="1:4">
      <c r="D1" s="55" t="s">
        <v>114</v>
      </c>
    </row>
    <row r="2" ht="36" customHeight="1" spans="1:4">
      <c r="A2" s="4" t="s">
        <v>115</v>
      </c>
      <c r="B2" s="219"/>
      <c r="C2" s="219"/>
      <c r="D2" s="219"/>
    </row>
    <row r="3" ht="24" customHeight="1" spans="1:4">
      <c r="A3" s="6" t="str">
        <f>"单位名称："&amp;"迪庆藏族自治州哈巴雪山省级自然保护区管护局"</f>
        <v>单位名称：迪庆藏族自治州哈巴雪山省级自然保护区管护局</v>
      </c>
      <c r="B3" s="220"/>
      <c r="C3" s="220"/>
      <c r="D3" s="133" t="s">
        <v>2</v>
      </c>
    </row>
    <row r="4" ht="19.5" customHeight="1" spans="1:4">
      <c r="A4" s="12" t="s">
        <v>3</v>
      </c>
      <c r="B4" s="14"/>
      <c r="C4" s="12" t="s">
        <v>4</v>
      </c>
      <c r="D4" s="14"/>
    </row>
    <row r="5" ht="21.75" customHeight="1" spans="1:4">
      <c r="A5" s="88" t="s">
        <v>5</v>
      </c>
      <c r="B5" s="147" t="s">
        <v>6</v>
      </c>
      <c r="C5" s="88" t="s">
        <v>116</v>
      </c>
      <c r="D5" s="147" t="s">
        <v>6</v>
      </c>
    </row>
    <row r="6" ht="17.25" customHeight="1" spans="1:4">
      <c r="A6" s="91"/>
      <c r="B6" s="18"/>
      <c r="C6" s="91"/>
      <c r="D6" s="18"/>
    </row>
    <row r="7" ht="22.5" customHeight="1" spans="1:4">
      <c r="A7" s="221" t="s">
        <v>117</v>
      </c>
      <c r="B7" s="222">
        <v>6529573.62</v>
      </c>
      <c r="C7" s="223" t="s">
        <v>118</v>
      </c>
      <c r="D7" s="129">
        <v>6529573.62</v>
      </c>
    </row>
    <row r="8" ht="22.5" customHeight="1" spans="1:4">
      <c r="A8" s="224" t="s">
        <v>119</v>
      </c>
      <c r="B8" s="222">
        <v>6529573.62</v>
      </c>
      <c r="C8" s="225" t="s">
        <v>120</v>
      </c>
      <c r="D8" s="129"/>
    </row>
    <row r="9" ht="22.5" customHeight="1" spans="1:4">
      <c r="A9" s="224" t="s">
        <v>121</v>
      </c>
      <c r="B9" s="226"/>
      <c r="C9" s="225" t="s">
        <v>122</v>
      </c>
      <c r="D9" s="129"/>
    </row>
    <row r="10" ht="22.5" customHeight="1" spans="1:4">
      <c r="A10" s="224" t="s">
        <v>123</v>
      </c>
      <c r="B10" s="226"/>
      <c r="C10" s="225" t="s">
        <v>124</v>
      </c>
      <c r="D10" s="129"/>
    </row>
    <row r="11" ht="22.5" customHeight="1" spans="1:4">
      <c r="A11" s="227" t="s">
        <v>125</v>
      </c>
      <c r="B11" s="174"/>
      <c r="C11" s="225" t="s">
        <v>126</v>
      </c>
      <c r="D11" s="129"/>
    </row>
    <row r="12" ht="22.5" customHeight="1" spans="1:4">
      <c r="A12" s="224" t="s">
        <v>119</v>
      </c>
      <c r="B12" s="174"/>
      <c r="C12" s="225" t="s">
        <v>127</v>
      </c>
      <c r="D12" s="129"/>
    </row>
    <row r="13" ht="22.5" customHeight="1" spans="1:4">
      <c r="A13" s="224" t="s">
        <v>121</v>
      </c>
      <c r="B13" s="174"/>
      <c r="C13" s="225" t="s">
        <v>128</v>
      </c>
      <c r="D13" s="129"/>
    </row>
    <row r="14" ht="22.5" customHeight="1" spans="1:4">
      <c r="A14" s="224" t="s">
        <v>123</v>
      </c>
      <c r="B14" s="174"/>
      <c r="C14" s="225" t="s">
        <v>129</v>
      </c>
      <c r="D14" s="129"/>
    </row>
    <row r="15" ht="22.5" customHeight="1" spans="1:4">
      <c r="A15" s="224"/>
      <c r="B15" s="224"/>
      <c r="C15" s="225" t="s">
        <v>130</v>
      </c>
      <c r="D15" s="129">
        <v>633579.2</v>
      </c>
    </row>
    <row r="16" ht="22.5" customHeight="1" spans="1:4">
      <c r="A16" s="224"/>
      <c r="B16" s="228"/>
      <c r="C16" s="225" t="s">
        <v>131</v>
      </c>
      <c r="D16" s="129">
        <v>485766.04</v>
      </c>
    </row>
    <row r="17" ht="22.5" customHeight="1" spans="1:4">
      <c r="A17" s="229"/>
      <c r="B17" s="221"/>
      <c r="C17" s="225" t="s">
        <v>132</v>
      </c>
      <c r="D17" s="129">
        <v>40000</v>
      </c>
    </row>
    <row r="18" ht="22.5" customHeight="1" spans="1:4">
      <c r="A18" s="229"/>
      <c r="B18" s="221"/>
      <c r="C18" s="225" t="s">
        <v>133</v>
      </c>
      <c r="D18" s="129"/>
    </row>
    <row r="19" ht="22.5" customHeight="1" spans="1:4">
      <c r="A19" s="163"/>
      <c r="B19" s="163"/>
      <c r="C19" s="225" t="s">
        <v>134</v>
      </c>
      <c r="D19" s="129">
        <v>4868980.94</v>
      </c>
    </row>
    <row r="20" ht="22.5" customHeight="1" spans="1:4">
      <c r="A20" s="163"/>
      <c r="B20" s="163"/>
      <c r="C20" s="225" t="s">
        <v>135</v>
      </c>
      <c r="D20" s="129"/>
    </row>
    <row r="21" ht="22.5" customHeight="1" spans="1:4">
      <c r="A21" s="163"/>
      <c r="B21" s="163"/>
      <c r="C21" s="225" t="s">
        <v>136</v>
      </c>
      <c r="D21" s="129"/>
    </row>
    <row r="22" ht="22.5" customHeight="1" spans="1:4">
      <c r="A22" s="163"/>
      <c r="B22" s="163"/>
      <c r="C22" s="225" t="s">
        <v>137</v>
      </c>
      <c r="D22" s="129"/>
    </row>
    <row r="23" ht="22.5" customHeight="1" spans="1:4">
      <c r="A23" s="163"/>
      <c r="B23" s="163"/>
      <c r="C23" s="225" t="s">
        <v>138</v>
      </c>
      <c r="D23" s="129"/>
    </row>
    <row r="24" ht="22.5" customHeight="1" spans="1:4">
      <c r="A24" s="163"/>
      <c r="B24" s="163"/>
      <c r="C24" s="225" t="s">
        <v>139</v>
      </c>
      <c r="D24" s="129"/>
    </row>
    <row r="25" ht="22.5" customHeight="1" spans="1:4">
      <c r="A25" s="163"/>
      <c r="B25" s="163"/>
      <c r="C25" s="225" t="s">
        <v>140</v>
      </c>
      <c r="D25" s="129"/>
    </row>
    <row r="26" ht="22.5" customHeight="1" spans="1:4">
      <c r="A26" s="163"/>
      <c r="B26" s="163"/>
      <c r="C26" s="225" t="s">
        <v>141</v>
      </c>
      <c r="D26" s="129">
        <v>501247.44</v>
      </c>
    </row>
    <row r="27" ht="22.5" customHeight="1" spans="1:4">
      <c r="A27" s="163"/>
      <c r="B27" s="163"/>
      <c r="C27" s="225" t="s">
        <v>142</v>
      </c>
      <c r="D27" s="129"/>
    </row>
    <row r="28" ht="22.5" customHeight="1" spans="1:4">
      <c r="A28" s="163"/>
      <c r="B28" s="163"/>
      <c r="C28" s="225" t="s">
        <v>143</v>
      </c>
      <c r="D28" s="129"/>
    </row>
    <row r="29" ht="22.5" customHeight="1" spans="1:4">
      <c r="A29" s="163"/>
      <c r="B29" s="163"/>
      <c r="C29" s="225" t="s">
        <v>144</v>
      </c>
      <c r="D29" s="129"/>
    </row>
    <row r="30" ht="22.5" customHeight="1" spans="1:4">
      <c r="A30" s="163"/>
      <c r="B30" s="163"/>
      <c r="C30" s="225" t="s">
        <v>145</v>
      </c>
      <c r="D30" s="129"/>
    </row>
    <row r="31" ht="22.5" customHeight="1" spans="1:4">
      <c r="A31" s="230"/>
      <c r="B31" s="221"/>
      <c r="C31" s="225" t="s">
        <v>146</v>
      </c>
      <c r="D31" s="129"/>
    </row>
    <row r="32" ht="22.5" customHeight="1" spans="1:4">
      <c r="A32" s="230"/>
      <c r="B32" s="221"/>
      <c r="C32" s="225" t="s">
        <v>147</v>
      </c>
      <c r="D32" s="129"/>
    </row>
    <row r="33" ht="22.5" customHeight="1" spans="1:4">
      <c r="A33" s="230"/>
      <c r="B33" s="221"/>
      <c r="C33" s="225" t="s">
        <v>148</v>
      </c>
      <c r="D33" s="129"/>
    </row>
    <row r="34" ht="22.5" customHeight="1" spans="1:4">
      <c r="A34" s="230"/>
      <c r="B34" s="221"/>
      <c r="C34" s="225" t="s">
        <v>149</v>
      </c>
      <c r="D34" s="129"/>
    </row>
    <row r="35" ht="22.5" customHeight="1" spans="1:4">
      <c r="A35" s="230"/>
      <c r="B35" s="221"/>
      <c r="C35" s="229" t="s">
        <v>150</v>
      </c>
      <c r="D35" s="221"/>
    </row>
    <row r="36" ht="22.5" customHeight="1" spans="1:4">
      <c r="A36" s="231" t="s">
        <v>151</v>
      </c>
      <c r="B36" s="232">
        <v>6529573.62</v>
      </c>
      <c r="C36" s="230" t="s">
        <v>53</v>
      </c>
      <c r="D36" s="232">
        <v>6529573.62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5"/>
  <sheetViews>
    <sheetView showZeros="0" workbookViewId="0">
      <selection activeCell="A1" sqref="A1"/>
    </sheetView>
  </sheetViews>
  <sheetFormatPr defaultColWidth="10.7083333333333" defaultRowHeight="14.25" customHeight="1" outlineLevelCol="6"/>
  <cols>
    <col min="1" max="1" width="23.575" customWidth="1"/>
    <col min="2" max="2" width="51.2833333333333" customWidth="1"/>
    <col min="3" max="3" width="28.2833333333333" customWidth="1"/>
    <col min="4" max="4" width="23.85" customWidth="1"/>
    <col min="5" max="7" width="28.2833333333333" customWidth="1"/>
  </cols>
  <sheetData>
    <row r="1" customHeight="1" spans="1:7">
      <c r="D1" s="166"/>
      <c r="F1" s="81"/>
      <c r="G1" s="55" t="s">
        <v>152</v>
      </c>
    </row>
    <row r="2" ht="39" customHeight="1" spans="1:7">
      <c r="A2" s="4" t="s">
        <v>153</v>
      </c>
      <c r="B2" s="146"/>
      <c r="C2" s="146"/>
      <c r="D2" s="146"/>
      <c r="E2" s="146"/>
      <c r="F2" s="146"/>
      <c r="G2" s="146"/>
    </row>
    <row r="3" ht="18" customHeight="1" spans="1:7">
      <c r="A3" s="6" t="str">
        <f>"单位名称："&amp;"迪庆藏族自治州哈巴雪山省级自然保护区管护局"</f>
        <v>单位名称：迪庆藏族自治州哈巴雪山省级自然保护区管护局</v>
      </c>
      <c r="B3" s="207"/>
      <c r="C3" s="196"/>
      <c r="D3" s="196"/>
      <c r="E3" s="196"/>
      <c r="F3" s="142"/>
      <c r="G3" s="133" t="s">
        <v>2</v>
      </c>
    </row>
    <row r="4" ht="20.25" customHeight="1" spans="1:7">
      <c r="A4" s="208" t="s">
        <v>154</v>
      </c>
      <c r="B4" s="209"/>
      <c r="C4" s="147" t="s">
        <v>58</v>
      </c>
      <c r="D4" s="184" t="s">
        <v>78</v>
      </c>
      <c r="E4" s="13"/>
      <c r="F4" s="14"/>
      <c r="G4" s="168" t="s">
        <v>79</v>
      </c>
    </row>
    <row r="5" ht="20.25" customHeight="1" spans="1:7">
      <c r="A5" s="210" t="s">
        <v>76</v>
      </c>
      <c r="B5" s="210" t="s">
        <v>77</v>
      </c>
      <c r="C5" s="91"/>
      <c r="D5" s="211" t="s">
        <v>60</v>
      </c>
      <c r="E5" s="211" t="s">
        <v>155</v>
      </c>
      <c r="F5" s="211" t="s">
        <v>156</v>
      </c>
      <c r="G5" s="137"/>
    </row>
    <row r="6" ht="19.5" customHeight="1" spans="1:7">
      <c r="A6" s="210" t="s">
        <v>157</v>
      </c>
      <c r="B6" s="210" t="s">
        <v>158</v>
      </c>
      <c r="C6" s="210" t="s">
        <v>159</v>
      </c>
      <c r="D6" s="211">
        <v>4</v>
      </c>
      <c r="E6" s="212" t="s">
        <v>160</v>
      </c>
      <c r="F6" s="212" t="s">
        <v>161</v>
      </c>
      <c r="G6" s="210" t="s">
        <v>162</v>
      </c>
    </row>
    <row r="7" ht="22.5" customHeight="1" spans="1:7">
      <c r="A7" s="161" t="s">
        <v>87</v>
      </c>
      <c r="B7" s="161" t="s">
        <v>88</v>
      </c>
      <c r="C7" s="213">
        <v>633579.2</v>
      </c>
      <c r="D7" s="213">
        <v>633579.2</v>
      </c>
      <c r="E7" s="213">
        <v>629579.2</v>
      </c>
      <c r="F7" s="213">
        <v>4000</v>
      </c>
      <c r="G7" s="213"/>
    </row>
    <row r="8" ht="22.5" customHeight="1" spans="1:7">
      <c r="A8" s="214" t="s">
        <v>89</v>
      </c>
      <c r="B8" s="214" t="s">
        <v>163</v>
      </c>
      <c r="C8" s="213">
        <v>633579.2</v>
      </c>
      <c r="D8" s="213">
        <v>633579.2</v>
      </c>
      <c r="E8" s="213">
        <v>629579.2</v>
      </c>
      <c r="F8" s="213">
        <v>4000</v>
      </c>
      <c r="G8" s="213"/>
    </row>
    <row r="9" ht="22.5" customHeight="1" spans="1:7">
      <c r="A9" s="215" t="s">
        <v>90</v>
      </c>
      <c r="B9" s="215" t="s">
        <v>164</v>
      </c>
      <c r="C9" s="213">
        <v>629579.2</v>
      </c>
      <c r="D9" s="213">
        <v>629579.2</v>
      </c>
      <c r="E9" s="213">
        <v>629579.2</v>
      </c>
      <c r="F9" s="213"/>
      <c r="G9" s="213"/>
    </row>
    <row r="10" ht="22.5" customHeight="1" spans="1:7">
      <c r="A10" s="215" t="s">
        <v>92</v>
      </c>
      <c r="B10" s="215" t="s">
        <v>165</v>
      </c>
      <c r="C10" s="213">
        <v>4000</v>
      </c>
      <c r="D10" s="213">
        <v>4000</v>
      </c>
      <c r="E10" s="213"/>
      <c r="F10" s="213">
        <v>4000</v>
      </c>
      <c r="G10" s="213"/>
    </row>
    <row r="11" ht="22.5" customHeight="1" spans="1:7">
      <c r="A11" s="161" t="s">
        <v>93</v>
      </c>
      <c r="B11" s="161" t="s">
        <v>94</v>
      </c>
      <c r="C11" s="213">
        <v>485766.04</v>
      </c>
      <c r="D11" s="213">
        <v>485766.04</v>
      </c>
      <c r="E11" s="213">
        <v>485766.04</v>
      </c>
      <c r="F11" s="213"/>
      <c r="G11" s="213"/>
    </row>
    <row r="12" ht="22.5" customHeight="1" spans="1:7">
      <c r="A12" s="214" t="s">
        <v>95</v>
      </c>
      <c r="B12" s="214" t="s">
        <v>166</v>
      </c>
      <c r="C12" s="213">
        <v>485766.04</v>
      </c>
      <c r="D12" s="213">
        <v>485766.04</v>
      </c>
      <c r="E12" s="213">
        <v>485766.04</v>
      </c>
      <c r="F12" s="213"/>
      <c r="G12" s="213"/>
    </row>
    <row r="13" ht="22.5" customHeight="1" spans="1:7">
      <c r="A13" s="215" t="s">
        <v>97</v>
      </c>
      <c r="B13" s="215" t="s">
        <v>167</v>
      </c>
      <c r="C13" s="213">
        <v>288751.5</v>
      </c>
      <c r="D13" s="213">
        <v>288751.5</v>
      </c>
      <c r="E13" s="213">
        <v>288751.5</v>
      </c>
      <c r="F13" s="213"/>
      <c r="G13" s="213"/>
    </row>
    <row r="14" ht="22.5" customHeight="1" spans="1:7">
      <c r="A14" s="215" t="s">
        <v>98</v>
      </c>
      <c r="B14" s="215" t="s">
        <v>168</v>
      </c>
      <c r="C14" s="213">
        <v>181692.8</v>
      </c>
      <c r="D14" s="213">
        <v>181692.8</v>
      </c>
      <c r="E14" s="213">
        <v>181692.8</v>
      </c>
      <c r="F14" s="213"/>
      <c r="G14" s="213"/>
    </row>
    <row r="15" ht="22.5" customHeight="1" spans="1:7">
      <c r="A15" s="215" t="s">
        <v>99</v>
      </c>
      <c r="B15" s="215" t="s">
        <v>169</v>
      </c>
      <c r="C15" s="213">
        <v>15321.74</v>
      </c>
      <c r="D15" s="213">
        <v>15321.74</v>
      </c>
      <c r="E15" s="213">
        <v>15321.74</v>
      </c>
      <c r="F15" s="213"/>
      <c r="G15" s="213"/>
    </row>
    <row r="16" ht="22.5" customHeight="1" spans="1:7">
      <c r="A16" s="161" t="s">
        <v>100</v>
      </c>
      <c r="B16" s="161" t="s">
        <v>101</v>
      </c>
      <c r="C16" s="213">
        <v>40000</v>
      </c>
      <c r="D16" s="213"/>
      <c r="E16" s="213"/>
      <c r="F16" s="213"/>
      <c r="G16" s="213">
        <v>40000</v>
      </c>
    </row>
    <row r="17" ht="22.5" customHeight="1" spans="1:7">
      <c r="A17" s="214" t="s">
        <v>102</v>
      </c>
      <c r="B17" s="214" t="s">
        <v>170</v>
      </c>
      <c r="C17" s="213">
        <v>40000</v>
      </c>
      <c r="D17" s="213"/>
      <c r="E17" s="213"/>
      <c r="F17" s="213"/>
      <c r="G17" s="213">
        <v>40000</v>
      </c>
    </row>
    <row r="18" ht="22.5" customHeight="1" spans="1:7">
      <c r="A18" s="215" t="s">
        <v>103</v>
      </c>
      <c r="B18" s="215" t="s">
        <v>171</v>
      </c>
      <c r="C18" s="213">
        <v>40000</v>
      </c>
      <c r="D18" s="213"/>
      <c r="E18" s="213"/>
      <c r="F18" s="213"/>
      <c r="G18" s="213">
        <v>40000</v>
      </c>
    </row>
    <row r="19" ht="22.5" customHeight="1" spans="1:7">
      <c r="A19" s="161" t="s">
        <v>104</v>
      </c>
      <c r="B19" s="161" t="s">
        <v>105</v>
      </c>
      <c r="C19" s="213">
        <v>4868980.94</v>
      </c>
      <c r="D19" s="213">
        <v>4868980.94</v>
      </c>
      <c r="E19" s="213">
        <v>4594012.14</v>
      </c>
      <c r="F19" s="213">
        <v>274968.8</v>
      </c>
      <c r="G19" s="213"/>
    </row>
    <row r="20" ht="22.5" customHeight="1" spans="1:7">
      <c r="A20" s="214" t="s">
        <v>106</v>
      </c>
      <c r="B20" s="214" t="s">
        <v>172</v>
      </c>
      <c r="C20" s="213">
        <v>4868980.94</v>
      </c>
      <c r="D20" s="213">
        <v>4868980.94</v>
      </c>
      <c r="E20" s="213">
        <v>4594012.14</v>
      </c>
      <c r="F20" s="213">
        <v>274968.8</v>
      </c>
      <c r="G20" s="213"/>
    </row>
    <row r="21" ht="22.5" customHeight="1" spans="1:7">
      <c r="A21" s="215" t="s">
        <v>107</v>
      </c>
      <c r="B21" s="215" t="s">
        <v>173</v>
      </c>
      <c r="C21" s="213">
        <v>4868980.94</v>
      </c>
      <c r="D21" s="213">
        <v>4868980.94</v>
      </c>
      <c r="E21" s="213">
        <v>4594012.14</v>
      </c>
      <c r="F21" s="213">
        <v>274968.8</v>
      </c>
      <c r="G21" s="213"/>
    </row>
    <row r="22" ht="22.5" customHeight="1" spans="1:7">
      <c r="A22" s="161" t="s">
        <v>109</v>
      </c>
      <c r="B22" s="161" t="s">
        <v>110</v>
      </c>
      <c r="C22" s="213">
        <v>501247.44</v>
      </c>
      <c r="D22" s="213">
        <v>501247.44</v>
      </c>
      <c r="E22" s="213">
        <v>501247.44</v>
      </c>
      <c r="F22" s="213"/>
      <c r="G22" s="213"/>
    </row>
    <row r="23" ht="22.5" customHeight="1" spans="1:7">
      <c r="A23" s="214" t="s">
        <v>111</v>
      </c>
      <c r="B23" s="214" t="s">
        <v>174</v>
      </c>
      <c r="C23" s="213">
        <v>501247.44</v>
      </c>
      <c r="D23" s="213">
        <v>501247.44</v>
      </c>
      <c r="E23" s="213">
        <v>501247.44</v>
      </c>
      <c r="F23" s="213"/>
      <c r="G23" s="213"/>
    </row>
    <row r="24" ht="22.5" customHeight="1" spans="1:7">
      <c r="A24" s="215" t="s">
        <v>112</v>
      </c>
      <c r="B24" s="215" t="s">
        <v>175</v>
      </c>
      <c r="C24" s="213">
        <v>501247.44</v>
      </c>
      <c r="D24" s="213">
        <v>501247.44</v>
      </c>
      <c r="E24" s="213">
        <v>501247.44</v>
      </c>
      <c r="F24" s="213"/>
      <c r="G24" s="213"/>
    </row>
    <row r="25" ht="22.5" customHeight="1" spans="1:7">
      <c r="A25" s="216" t="s">
        <v>113</v>
      </c>
      <c r="B25" s="217" t="s">
        <v>113</v>
      </c>
      <c r="C25" s="218">
        <v>6529573.62</v>
      </c>
      <c r="D25" s="213">
        <v>6489573.62</v>
      </c>
      <c r="E25" s="218">
        <v>6210604.82</v>
      </c>
      <c r="F25" s="218">
        <v>278968.8</v>
      </c>
      <c r="G25" s="218">
        <v>40000</v>
      </c>
    </row>
  </sheetData>
  <mergeCells count="7">
    <mergeCell ref="A2:G2"/>
    <mergeCell ref="A3:E3"/>
    <mergeCell ref="A4:B4"/>
    <mergeCell ref="D4:F4"/>
    <mergeCell ref="A25:B25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10.7083333333333" defaultRowHeight="14.25" customHeight="1" outlineLevelRow="6" outlineLevelCol="5"/>
  <cols>
    <col min="1" max="2" width="32" customWidth="1"/>
    <col min="3" max="6" width="30.1416666666667" customWidth="1"/>
  </cols>
  <sheetData>
    <row r="1" customHeight="1" spans="1:6">
      <c r="A1" s="191"/>
      <c r="B1" s="191"/>
      <c r="C1" s="104"/>
      <c r="D1" s="192"/>
      <c r="F1" s="193" t="s">
        <v>176</v>
      </c>
    </row>
    <row r="2" ht="36.75" customHeight="1" spans="1:6">
      <c r="A2" s="194" t="s">
        <v>177</v>
      </c>
      <c r="B2" s="195"/>
      <c r="C2" s="195"/>
      <c r="D2" s="195"/>
      <c r="E2" s="195"/>
      <c r="F2" s="195"/>
    </row>
    <row r="3" ht="18.75" customHeight="1" spans="1:6">
      <c r="A3" s="6" t="str">
        <f>"单位名称："&amp;"迪庆藏族自治州哈巴雪山省级自然保护区管护局"</f>
        <v>单位名称：迪庆藏族自治州哈巴雪山省级自然保护区管护局</v>
      </c>
      <c r="B3" s="191"/>
      <c r="C3" s="104"/>
      <c r="D3" s="196"/>
      <c r="F3" s="193" t="s">
        <v>178</v>
      </c>
    </row>
    <row r="4" ht="19.5" customHeight="1" spans="1:6">
      <c r="A4" s="197" t="s">
        <v>179</v>
      </c>
      <c r="B4" s="198" t="s">
        <v>180</v>
      </c>
      <c r="C4" s="96" t="s">
        <v>181</v>
      </c>
      <c r="D4" s="199"/>
      <c r="E4" s="200"/>
      <c r="F4" s="198" t="s">
        <v>182</v>
      </c>
    </row>
    <row r="5" ht="19.5" customHeight="1" spans="1:6">
      <c r="A5" s="201"/>
      <c r="B5" s="202"/>
      <c r="C5" s="95" t="s">
        <v>60</v>
      </c>
      <c r="D5" s="95" t="s">
        <v>183</v>
      </c>
      <c r="E5" s="95" t="s">
        <v>184</v>
      </c>
      <c r="F5" s="202"/>
    </row>
    <row r="6" ht="18.75" customHeight="1" spans="1:6">
      <c r="A6" s="203">
        <v>1</v>
      </c>
      <c r="B6" s="203">
        <v>2</v>
      </c>
      <c r="C6" s="204">
        <v>3</v>
      </c>
      <c r="D6" s="203">
        <v>4</v>
      </c>
      <c r="E6" s="203">
        <v>5</v>
      </c>
      <c r="F6" s="203">
        <v>6</v>
      </c>
    </row>
    <row r="7" ht="22.5" customHeight="1" spans="1:6">
      <c r="A7" s="205">
        <v>25000</v>
      </c>
      <c r="B7" s="205"/>
      <c r="C7" s="206">
        <v>25000</v>
      </c>
      <c r="D7" s="205"/>
      <c r="E7" s="205">
        <v>25000</v>
      </c>
      <c r="F7" s="205"/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4"/>
  <sheetViews>
    <sheetView showZeros="0" tabSelected="1" workbookViewId="0">
      <selection activeCell="A1" sqref="A1"/>
    </sheetView>
  </sheetViews>
  <sheetFormatPr defaultColWidth="10.7083333333333" defaultRowHeight="14.25" customHeight="1"/>
  <cols>
    <col min="1" max="1" width="38.2833333333333" customWidth="1"/>
    <col min="2" max="2" width="29.7083333333333" customWidth="1"/>
    <col min="3" max="3" width="31" customWidth="1"/>
    <col min="4" max="4" width="11.85" customWidth="1"/>
    <col min="5" max="5" width="20.5666666666667" customWidth="1"/>
    <col min="6" max="6" width="12" customWidth="1"/>
    <col min="7" max="7" width="26.85" customWidth="1"/>
    <col min="8" max="21" width="23.1416666666667" customWidth="1"/>
    <col min="22" max="23" width="23.2833333333333" customWidth="1"/>
  </cols>
  <sheetData>
    <row r="1" ht="18.75" customHeight="1" spans="1:23">
      <c r="B1" s="180"/>
      <c r="D1" s="181"/>
      <c r="E1" s="181"/>
      <c r="F1" s="181"/>
      <c r="G1" s="181"/>
      <c r="H1" s="102"/>
      <c r="I1" s="102"/>
      <c r="J1" s="102"/>
      <c r="K1" s="102"/>
      <c r="L1" s="102"/>
      <c r="M1" s="102"/>
      <c r="N1" s="2"/>
      <c r="O1" s="2"/>
      <c r="P1" s="2"/>
      <c r="Q1" s="102"/>
      <c r="U1" s="180"/>
      <c r="W1" s="72" t="s">
        <v>185</v>
      </c>
    </row>
    <row r="2" ht="39.75" customHeight="1" spans="1:23">
      <c r="A2" s="182" t="s">
        <v>186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5"/>
      <c r="O2" s="5"/>
      <c r="P2" s="5"/>
      <c r="Q2" s="83"/>
      <c r="R2" s="83"/>
      <c r="S2" s="83"/>
      <c r="T2" s="83"/>
      <c r="U2" s="83"/>
      <c r="V2" s="83"/>
      <c r="W2" s="83"/>
    </row>
    <row r="3" ht="18.75" customHeight="1" spans="1:23">
      <c r="A3" s="6" t="str">
        <f>"单位名称："&amp;"迪庆藏族自治州哈巴雪山省级自然保护区管护局"</f>
        <v>单位名称：迪庆藏族自治州哈巴雪山省级自然保护区管护局</v>
      </c>
      <c r="B3" s="183"/>
      <c r="C3" s="183"/>
      <c r="D3" s="183"/>
      <c r="E3" s="183"/>
      <c r="F3" s="183"/>
      <c r="G3" s="183"/>
      <c r="H3" s="109"/>
      <c r="I3" s="109"/>
      <c r="J3" s="109"/>
      <c r="K3" s="109"/>
      <c r="L3" s="109"/>
      <c r="M3" s="109"/>
      <c r="N3" s="8"/>
      <c r="O3" s="8"/>
      <c r="P3" s="8"/>
      <c r="Q3" s="109"/>
      <c r="U3" s="180"/>
      <c r="W3" s="110" t="s">
        <v>178</v>
      </c>
    </row>
    <row r="4" ht="18" customHeight="1" spans="1:23">
      <c r="A4" s="10" t="s">
        <v>187</v>
      </c>
      <c r="B4" s="10" t="s">
        <v>188</v>
      </c>
      <c r="C4" s="10" t="s">
        <v>189</v>
      </c>
      <c r="D4" s="10" t="s">
        <v>190</v>
      </c>
      <c r="E4" s="10" t="s">
        <v>191</v>
      </c>
      <c r="F4" s="10" t="s">
        <v>192</v>
      </c>
      <c r="G4" s="10" t="s">
        <v>193</v>
      </c>
      <c r="H4" s="184" t="s">
        <v>194</v>
      </c>
      <c r="I4" s="115" t="s">
        <v>194</v>
      </c>
      <c r="J4" s="115"/>
      <c r="K4" s="115"/>
      <c r="L4" s="115"/>
      <c r="M4" s="115"/>
      <c r="N4" s="13"/>
      <c r="O4" s="13"/>
      <c r="P4" s="13"/>
      <c r="Q4" s="89" t="s">
        <v>64</v>
      </c>
      <c r="R4" s="115" t="s">
        <v>81</v>
      </c>
      <c r="S4" s="115"/>
      <c r="T4" s="115"/>
      <c r="U4" s="115"/>
      <c r="V4" s="115"/>
      <c r="W4" s="185"/>
    </row>
    <row r="5" ht="18" customHeight="1" spans="1:23">
      <c r="A5" s="15"/>
      <c r="B5" s="170"/>
      <c r="C5" s="15"/>
      <c r="D5" s="15"/>
      <c r="E5" s="15"/>
      <c r="F5" s="15"/>
      <c r="G5" s="15"/>
      <c r="H5" s="147" t="s">
        <v>58</v>
      </c>
      <c r="I5" s="184" t="s">
        <v>61</v>
      </c>
      <c r="J5" s="115"/>
      <c r="K5" s="115"/>
      <c r="L5" s="115"/>
      <c r="M5" s="185"/>
      <c r="N5" s="12" t="s">
        <v>195</v>
      </c>
      <c r="O5" s="13"/>
      <c r="P5" s="14"/>
      <c r="Q5" s="10" t="s">
        <v>64</v>
      </c>
      <c r="R5" s="184" t="s">
        <v>81</v>
      </c>
      <c r="S5" s="89" t="s">
        <v>67</v>
      </c>
      <c r="T5" s="115" t="s">
        <v>81</v>
      </c>
      <c r="U5" s="89" t="s">
        <v>69</v>
      </c>
      <c r="V5" s="89" t="s">
        <v>70</v>
      </c>
      <c r="W5" s="90" t="s">
        <v>71</v>
      </c>
    </row>
    <row r="6" ht="18.75" customHeight="1" spans="1:23">
      <c r="A6" s="92"/>
      <c r="B6" s="92"/>
      <c r="C6" s="92"/>
      <c r="D6" s="92"/>
      <c r="E6" s="92"/>
      <c r="F6" s="92"/>
      <c r="G6" s="92"/>
      <c r="H6" s="92"/>
      <c r="I6" s="186" t="s">
        <v>196</v>
      </c>
      <c r="J6" s="10" t="s">
        <v>197</v>
      </c>
      <c r="K6" s="10" t="s">
        <v>198</v>
      </c>
      <c r="L6" s="10" t="s">
        <v>199</v>
      </c>
      <c r="M6" s="10" t="s">
        <v>200</v>
      </c>
      <c r="N6" s="10" t="s">
        <v>61</v>
      </c>
      <c r="O6" s="10" t="s">
        <v>62</v>
      </c>
      <c r="P6" s="10" t="s">
        <v>63</v>
      </c>
      <c r="Q6" s="92"/>
      <c r="R6" s="10" t="s">
        <v>60</v>
      </c>
      <c r="S6" s="10" t="s">
        <v>67</v>
      </c>
      <c r="T6" s="10" t="s">
        <v>201</v>
      </c>
      <c r="U6" s="10" t="s">
        <v>69</v>
      </c>
      <c r="V6" s="10" t="s">
        <v>70</v>
      </c>
      <c r="W6" s="10" t="s">
        <v>71</v>
      </c>
    </row>
    <row r="7" ht="37.5" customHeight="1" spans="1:23">
      <c r="A7" s="150"/>
      <c r="B7" s="150"/>
      <c r="C7" s="150"/>
      <c r="D7" s="150"/>
      <c r="E7" s="150"/>
      <c r="F7" s="150"/>
      <c r="G7" s="150"/>
      <c r="H7" s="150"/>
      <c r="I7" s="123" t="s">
        <v>60</v>
      </c>
      <c r="J7" s="17" t="s">
        <v>202</v>
      </c>
      <c r="K7" s="17" t="s">
        <v>198</v>
      </c>
      <c r="L7" s="17" t="s">
        <v>199</v>
      </c>
      <c r="M7" s="17" t="s">
        <v>200</v>
      </c>
      <c r="N7" s="17" t="s">
        <v>198</v>
      </c>
      <c r="O7" s="17" t="s">
        <v>199</v>
      </c>
      <c r="P7" s="17" t="s">
        <v>200</v>
      </c>
      <c r="Q7" s="17" t="s">
        <v>64</v>
      </c>
      <c r="R7" s="17" t="s">
        <v>60</v>
      </c>
      <c r="S7" s="17" t="s">
        <v>67</v>
      </c>
      <c r="T7" s="17" t="s">
        <v>201</v>
      </c>
      <c r="U7" s="17" t="s">
        <v>69</v>
      </c>
      <c r="V7" s="17" t="s">
        <v>70</v>
      </c>
      <c r="W7" s="17" t="s">
        <v>71</v>
      </c>
    </row>
    <row r="8" ht="19.5" customHeight="1" spans="1:23">
      <c r="A8" s="187">
        <v>1</v>
      </c>
      <c r="B8" s="187">
        <v>2</v>
      </c>
      <c r="C8" s="187">
        <v>3</v>
      </c>
      <c r="D8" s="187">
        <v>4</v>
      </c>
      <c r="E8" s="187">
        <v>5</v>
      </c>
      <c r="F8" s="187">
        <v>6</v>
      </c>
      <c r="G8" s="187">
        <v>7</v>
      </c>
      <c r="H8" s="187">
        <v>8</v>
      </c>
      <c r="I8" s="187">
        <v>9</v>
      </c>
      <c r="J8" s="187">
        <v>10</v>
      </c>
      <c r="K8" s="187">
        <v>11</v>
      </c>
      <c r="L8" s="187">
        <v>12</v>
      </c>
      <c r="M8" s="187">
        <v>13</v>
      </c>
      <c r="N8" s="187">
        <v>14</v>
      </c>
      <c r="O8" s="187">
        <v>15</v>
      </c>
      <c r="P8" s="187">
        <v>16</v>
      </c>
      <c r="Q8" s="187">
        <v>17</v>
      </c>
      <c r="R8" s="187">
        <v>18</v>
      </c>
      <c r="S8" s="187">
        <v>19</v>
      </c>
      <c r="T8" s="187">
        <v>20</v>
      </c>
      <c r="U8" s="187">
        <v>21</v>
      </c>
      <c r="V8" s="187">
        <v>22</v>
      </c>
      <c r="W8" s="187">
        <v>23</v>
      </c>
    </row>
    <row r="9" ht="22.5" customHeight="1" spans="1:23">
      <c r="A9" s="188" t="s">
        <v>73</v>
      </c>
      <c r="B9" s="188"/>
      <c r="C9" s="188"/>
      <c r="D9" s="188"/>
      <c r="E9" s="188"/>
      <c r="F9" s="188"/>
      <c r="G9" s="188"/>
      <c r="H9" s="129"/>
      <c r="I9" s="129"/>
      <c r="J9" s="129"/>
      <c r="K9" s="67"/>
      <c r="L9" s="129"/>
      <c r="M9" s="67"/>
      <c r="N9" s="67"/>
      <c r="O9" s="67"/>
      <c r="P9" s="67"/>
      <c r="Q9" s="129"/>
      <c r="R9" s="129"/>
      <c r="S9" s="129"/>
      <c r="T9" s="129"/>
      <c r="U9" s="129"/>
      <c r="V9" s="129"/>
      <c r="W9" s="129"/>
    </row>
    <row r="10" ht="22.5" customHeight="1" spans="1:23">
      <c r="A10" s="188" t="s">
        <v>73</v>
      </c>
      <c r="B10" s="188" t="s">
        <v>203</v>
      </c>
      <c r="C10" s="188" t="s">
        <v>204</v>
      </c>
      <c r="D10" s="188" t="s">
        <v>107</v>
      </c>
      <c r="E10" s="188" t="s">
        <v>173</v>
      </c>
      <c r="F10" s="188" t="s">
        <v>205</v>
      </c>
      <c r="G10" s="188" t="s">
        <v>206</v>
      </c>
      <c r="H10" s="129">
        <v>1020504</v>
      </c>
      <c r="I10" s="129">
        <v>1020504</v>
      </c>
      <c r="J10" s="129"/>
      <c r="K10" s="67"/>
      <c r="L10" s="129">
        <v>1020504</v>
      </c>
      <c r="M10" s="67"/>
      <c r="N10" s="174"/>
      <c r="O10" s="174"/>
      <c r="P10" s="174"/>
      <c r="Q10" s="129"/>
      <c r="R10" s="129"/>
      <c r="S10" s="129"/>
      <c r="T10" s="129"/>
      <c r="U10" s="129"/>
      <c r="V10" s="129"/>
      <c r="W10" s="129"/>
    </row>
    <row r="11" ht="22.5" customHeight="1" spans="1:23">
      <c r="A11" s="188" t="s">
        <v>73</v>
      </c>
      <c r="B11" s="188" t="s">
        <v>203</v>
      </c>
      <c r="C11" s="188" t="s">
        <v>204</v>
      </c>
      <c r="D11" s="188" t="s">
        <v>107</v>
      </c>
      <c r="E11" s="188" t="s">
        <v>173</v>
      </c>
      <c r="F11" s="188" t="s">
        <v>207</v>
      </c>
      <c r="G11" s="188" t="s">
        <v>208</v>
      </c>
      <c r="H11" s="129">
        <v>955596</v>
      </c>
      <c r="I11" s="129">
        <v>955596</v>
      </c>
      <c r="J11" s="165"/>
      <c r="K11" s="165"/>
      <c r="L11" s="129">
        <v>955596</v>
      </c>
      <c r="M11" s="165"/>
      <c r="N11" s="174"/>
      <c r="O11" s="174"/>
      <c r="P11" s="174"/>
      <c r="Q11" s="129"/>
      <c r="R11" s="129"/>
      <c r="S11" s="129"/>
      <c r="T11" s="129"/>
      <c r="U11" s="129"/>
      <c r="V11" s="129"/>
      <c r="W11" s="129"/>
    </row>
    <row r="12" ht="22.5" customHeight="1" spans="1:23">
      <c r="A12" s="188" t="s">
        <v>73</v>
      </c>
      <c r="B12" s="188" t="s">
        <v>203</v>
      </c>
      <c r="C12" s="188" t="s">
        <v>204</v>
      </c>
      <c r="D12" s="188" t="s">
        <v>107</v>
      </c>
      <c r="E12" s="188" t="s">
        <v>173</v>
      </c>
      <c r="F12" s="188" t="s">
        <v>209</v>
      </c>
      <c r="G12" s="188" t="s">
        <v>210</v>
      </c>
      <c r="H12" s="129">
        <v>1566660</v>
      </c>
      <c r="I12" s="129">
        <v>1566660</v>
      </c>
      <c r="J12" s="165"/>
      <c r="K12" s="165"/>
      <c r="L12" s="129">
        <v>1566660</v>
      </c>
      <c r="M12" s="165"/>
      <c r="N12" s="174"/>
      <c r="O12" s="174"/>
      <c r="P12" s="174"/>
      <c r="Q12" s="129"/>
      <c r="R12" s="129"/>
      <c r="S12" s="129"/>
      <c r="T12" s="129"/>
      <c r="U12" s="129"/>
      <c r="V12" s="129"/>
      <c r="W12" s="129"/>
    </row>
    <row r="13" ht="22.5" customHeight="1" spans="1:23">
      <c r="A13" s="188" t="s">
        <v>73</v>
      </c>
      <c r="B13" s="188" t="s">
        <v>203</v>
      </c>
      <c r="C13" s="188" t="s">
        <v>204</v>
      </c>
      <c r="D13" s="188" t="s">
        <v>107</v>
      </c>
      <c r="E13" s="188" t="s">
        <v>173</v>
      </c>
      <c r="F13" s="188" t="s">
        <v>209</v>
      </c>
      <c r="G13" s="188" t="s">
        <v>210</v>
      </c>
      <c r="H13" s="129">
        <v>85042</v>
      </c>
      <c r="I13" s="129">
        <v>85042</v>
      </c>
      <c r="J13" s="165"/>
      <c r="K13" s="165"/>
      <c r="L13" s="129">
        <v>85042</v>
      </c>
      <c r="M13" s="165"/>
      <c r="N13" s="174"/>
      <c r="O13" s="174"/>
      <c r="P13" s="174"/>
      <c r="Q13" s="129"/>
      <c r="R13" s="129"/>
      <c r="S13" s="129"/>
      <c r="T13" s="129"/>
      <c r="U13" s="129"/>
      <c r="V13" s="129"/>
      <c r="W13" s="129"/>
    </row>
    <row r="14" ht="22.5" customHeight="1" spans="1:23">
      <c r="A14" s="188" t="s">
        <v>73</v>
      </c>
      <c r="B14" s="188" t="s">
        <v>211</v>
      </c>
      <c r="C14" s="188" t="s">
        <v>212</v>
      </c>
      <c r="D14" s="188" t="s">
        <v>107</v>
      </c>
      <c r="E14" s="188" t="s">
        <v>173</v>
      </c>
      <c r="F14" s="188" t="s">
        <v>209</v>
      </c>
      <c r="G14" s="188" t="s">
        <v>210</v>
      </c>
      <c r="H14" s="129">
        <v>697260</v>
      </c>
      <c r="I14" s="129">
        <v>697260</v>
      </c>
      <c r="J14" s="165"/>
      <c r="K14" s="165"/>
      <c r="L14" s="129">
        <v>697260</v>
      </c>
      <c r="M14" s="165"/>
      <c r="N14" s="174"/>
      <c r="O14" s="174"/>
      <c r="P14" s="174"/>
      <c r="Q14" s="129"/>
      <c r="R14" s="129"/>
      <c r="S14" s="129"/>
      <c r="T14" s="129"/>
      <c r="U14" s="129"/>
      <c r="V14" s="129"/>
      <c r="W14" s="129"/>
    </row>
    <row r="15" ht="22.5" customHeight="1" spans="1:23">
      <c r="A15" s="188" t="s">
        <v>73</v>
      </c>
      <c r="B15" s="188" t="s">
        <v>211</v>
      </c>
      <c r="C15" s="188" t="s">
        <v>212</v>
      </c>
      <c r="D15" s="188" t="s">
        <v>107</v>
      </c>
      <c r="E15" s="188" t="s">
        <v>173</v>
      </c>
      <c r="F15" s="188" t="s">
        <v>209</v>
      </c>
      <c r="G15" s="188" t="s">
        <v>210</v>
      </c>
      <c r="H15" s="129">
        <v>242000</v>
      </c>
      <c r="I15" s="129">
        <v>242000</v>
      </c>
      <c r="J15" s="165"/>
      <c r="K15" s="165"/>
      <c r="L15" s="129">
        <v>242000</v>
      </c>
      <c r="M15" s="165"/>
      <c r="N15" s="174"/>
      <c r="O15" s="174"/>
      <c r="P15" s="174"/>
      <c r="Q15" s="129"/>
      <c r="R15" s="129"/>
      <c r="S15" s="129"/>
      <c r="T15" s="129"/>
      <c r="U15" s="129"/>
      <c r="V15" s="129"/>
      <c r="W15" s="129"/>
    </row>
    <row r="16" ht="22.5" customHeight="1" spans="1:23">
      <c r="A16" s="188" t="s">
        <v>73</v>
      </c>
      <c r="B16" s="188" t="s">
        <v>213</v>
      </c>
      <c r="C16" s="188" t="s">
        <v>214</v>
      </c>
      <c r="D16" s="188" t="s">
        <v>90</v>
      </c>
      <c r="E16" s="188" t="s">
        <v>164</v>
      </c>
      <c r="F16" s="188" t="s">
        <v>215</v>
      </c>
      <c r="G16" s="188" t="s">
        <v>216</v>
      </c>
      <c r="H16" s="129">
        <v>629579.2</v>
      </c>
      <c r="I16" s="129">
        <v>629579.2</v>
      </c>
      <c r="J16" s="165"/>
      <c r="K16" s="165"/>
      <c r="L16" s="129">
        <v>629579.2</v>
      </c>
      <c r="M16" s="165"/>
      <c r="N16" s="174"/>
      <c r="O16" s="174"/>
      <c r="P16" s="174"/>
      <c r="Q16" s="129"/>
      <c r="R16" s="129"/>
      <c r="S16" s="129"/>
      <c r="T16" s="129"/>
      <c r="U16" s="129"/>
      <c r="V16" s="129"/>
      <c r="W16" s="129"/>
    </row>
    <row r="17" ht="22.5" customHeight="1" spans="1:23">
      <c r="A17" s="188" t="s">
        <v>73</v>
      </c>
      <c r="B17" s="188" t="s">
        <v>213</v>
      </c>
      <c r="C17" s="188" t="s">
        <v>214</v>
      </c>
      <c r="D17" s="188" t="s">
        <v>97</v>
      </c>
      <c r="E17" s="188" t="s">
        <v>167</v>
      </c>
      <c r="F17" s="188" t="s">
        <v>217</v>
      </c>
      <c r="G17" s="188" t="s">
        <v>218</v>
      </c>
      <c r="H17" s="129">
        <v>288751.5</v>
      </c>
      <c r="I17" s="129">
        <v>288751.5</v>
      </c>
      <c r="J17" s="165"/>
      <c r="K17" s="165"/>
      <c r="L17" s="129">
        <v>288751.5</v>
      </c>
      <c r="M17" s="165"/>
      <c r="N17" s="174"/>
      <c r="O17" s="174"/>
      <c r="P17" s="174"/>
      <c r="Q17" s="129"/>
      <c r="R17" s="129"/>
      <c r="S17" s="129"/>
      <c r="T17" s="129"/>
      <c r="U17" s="129"/>
      <c r="V17" s="129"/>
      <c r="W17" s="129"/>
    </row>
    <row r="18" ht="22.5" customHeight="1" spans="1:23">
      <c r="A18" s="188" t="s">
        <v>73</v>
      </c>
      <c r="B18" s="188" t="s">
        <v>213</v>
      </c>
      <c r="C18" s="188" t="s">
        <v>214</v>
      </c>
      <c r="D18" s="188" t="s">
        <v>98</v>
      </c>
      <c r="E18" s="188" t="s">
        <v>168</v>
      </c>
      <c r="F18" s="188" t="s">
        <v>219</v>
      </c>
      <c r="G18" s="188" t="s">
        <v>220</v>
      </c>
      <c r="H18" s="129">
        <v>154000.8</v>
      </c>
      <c r="I18" s="129">
        <v>154000.8</v>
      </c>
      <c r="J18" s="165"/>
      <c r="K18" s="165"/>
      <c r="L18" s="129">
        <v>154000.8</v>
      </c>
      <c r="M18" s="165"/>
      <c r="N18" s="174"/>
      <c r="O18" s="174"/>
      <c r="P18" s="174"/>
      <c r="Q18" s="129"/>
      <c r="R18" s="129"/>
      <c r="S18" s="129"/>
      <c r="T18" s="129"/>
      <c r="U18" s="129"/>
      <c r="V18" s="129"/>
      <c r="W18" s="129"/>
    </row>
    <row r="19" ht="22.5" customHeight="1" spans="1:23">
      <c r="A19" s="188" t="s">
        <v>73</v>
      </c>
      <c r="B19" s="188" t="s">
        <v>213</v>
      </c>
      <c r="C19" s="188" t="s">
        <v>214</v>
      </c>
      <c r="D19" s="188" t="s">
        <v>98</v>
      </c>
      <c r="E19" s="188" t="s">
        <v>168</v>
      </c>
      <c r="F19" s="188" t="s">
        <v>219</v>
      </c>
      <c r="G19" s="188" t="s">
        <v>220</v>
      </c>
      <c r="H19" s="129">
        <v>27692</v>
      </c>
      <c r="I19" s="129">
        <v>27692</v>
      </c>
      <c r="J19" s="165"/>
      <c r="K19" s="165"/>
      <c r="L19" s="129">
        <v>27692</v>
      </c>
      <c r="M19" s="165"/>
      <c r="N19" s="174"/>
      <c r="O19" s="174"/>
      <c r="P19" s="174"/>
      <c r="Q19" s="129"/>
      <c r="R19" s="129"/>
      <c r="S19" s="129"/>
      <c r="T19" s="129"/>
      <c r="U19" s="129"/>
      <c r="V19" s="129"/>
      <c r="W19" s="129"/>
    </row>
    <row r="20" ht="22.5" customHeight="1" spans="1:23">
      <c r="A20" s="188" t="s">
        <v>73</v>
      </c>
      <c r="B20" s="188" t="s">
        <v>213</v>
      </c>
      <c r="C20" s="188" t="s">
        <v>214</v>
      </c>
      <c r="D20" s="188" t="s">
        <v>107</v>
      </c>
      <c r="E20" s="188" t="s">
        <v>173</v>
      </c>
      <c r="F20" s="188" t="s">
        <v>221</v>
      </c>
      <c r="G20" s="188" t="s">
        <v>222</v>
      </c>
      <c r="H20" s="129">
        <v>26950.14</v>
      </c>
      <c r="I20" s="129">
        <v>26950.14</v>
      </c>
      <c r="J20" s="165"/>
      <c r="K20" s="165"/>
      <c r="L20" s="129">
        <v>26950.14</v>
      </c>
      <c r="M20" s="165"/>
      <c r="N20" s="174"/>
      <c r="O20" s="174"/>
      <c r="P20" s="174"/>
      <c r="Q20" s="129"/>
      <c r="R20" s="129"/>
      <c r="S20" s="129"/>
      <c r="T20" s="129"/>
      <c r="U20" s="129"/>
      <c r="V20" s="129"/>
      <c r="W20" s="129"/>
    </row>
    <row r="21" ht="22.5" customHeight="1" spans="1:23">
      <c r="A21" s="188" t="s">
        <v>73</v>
      </c>
      <c r="B21" s="188" t="s">
        <v>213</v>
      </c>
      <c r="C21" s="188" t="s">
        <v>214</v>
      </c>
      <c r="D21" s="188" t="s">
        <v>99</v>
      </c>
      <c r="E21" s="188" t="s">
        <v>169</v>
      </c>
      <c r="F21" s="188" t="s">
        <v>221</v>
      </c>
      <c r="G21" s="188" t="s">
        <v>222</v>
      </c>
      <c r="H21" s="129">
        <v>7869.74</v>
      </c>
      <c r="I21" s="129">
        <v>7869.74</v>
      </c>
      <c r="J21" s="165"/>
      <c r="K21" s="165"/>
      <c r="L21" s="129">
        <v>7869.74</v>
      </c>
      <c r="M21" s="165"/>
      <c r="N21" s="174"/>
      <c r="O21" s="174"/>
      <c r="P21" s="174"/>
      <c r="Q21" s="129"/>
      <c r="R21" s="129"/>
      <c r="S21" s="129"/>
      <c r="T21" s="129"/>
      <c r="U21" s="129"/>
      <c r="V21" s="129"/>
      <c r="W21" s="129"/>
    </row>
    <row r="22" ht="22.5" customHeight="1" spans="1:23">
      <c r="A22" s="188" t="s">
        <v>73</v>
      </c>
      <c r="B22" s="188" t="s">
        <v>213</v>
      </c>
      <c r="C22" s="188" t="s">
        <v>214</v>
      </c>
      <c r="D22" s="188" t="s">
        <v>99</v>
      </c>
      <c r="E22" s="188" t="s">
        <v>169</v>
      </c>
      <c r="F22" s="188" t="s">
        <v>221</v>
      </c>
      <c r="G22" s="188" t="s">
        <v>222</v>
      </c>
      <c r="H22" s="129">
        <v>7452</v>
      </c>
      <c r="I22" s="129">
        <v>7452</v>
      </c>
      <c r="J22" s="165"/>
      <c r="K22" s="165"/>
      <c r="L22" s="129">
        <v>7452</v>
      </c>
      <c r="M22" s="165"/>
      <c r="N22" s="174"/>
      <c r="O22" s="174"/>
      <c r="P22" s="174"/>
      <c r="Q22" s="129"/>
      <c r="R22" s="129"/>
      <c r="S22" s="129"/>
      <c r="T22" s="129"/>
      <c r="U22" s="129"/>
      <c r="V22" s="129"/>
      <c r="W22" s="129"/>
    </row>
    <row r="23" ht="22.5" customHeight="1" spans="1:23">
      <c r="A23" s="188" t="s">
        <v>73</v>
      </c>
      <c r="B23" s="188" t="s">
        <v>223</v>
      </c>
      <c r="C23" s="188" t="s">
        <v>175</v>
      </c>
      <c r="D23" s="188" t="s">
        <v>112</v>
      </c>
      <c r="E23" s="188" t="s">
        <v>175</v>
      </c>
      <c r="F23" s="188" t="s">
        <v>224</v>
      </c>
      <c r="G23" s="188" t="s">
        <v>175</v>
      </c>
      <c r="H23" s="129">
        <v>501247.44</v>
      </c>
      <c r="I23" s="129">
        <v>501247.44</v>
      </c>
      <c r="J23" s="165"/>
      <c r="K23" s="165"/>
      <c r="L23" s="129">
        <v>501247.44</v>
      </c>
      <c r="M23" s="165"/>
      <c r="N23" s="174"/>
      <c r="O23" s="174"/>
      <c r="P23" s="174"/>
      <c r="Q23" s="129"/>
      <c r="R23" s="129"/>
      <c r="S23" s="129"/>
      <c r="T23" s="129"/>
      <c r="U23" s="129"/>
      <c r="V23" s="129"/>
      <c r="W23" s="129"/>
    </row>
    <row r="24" ht="22.5" customHeight="1" spans="1:23">
      <c r="A24" s="188" t="s">
        <v>73</v>
      </c>
      <c r="B24" s="188" t="s">
        <v>225</v>
      </c>
      <c r="C24" s="188" t="s">
        <v>226</v>
      </c>
      <c r="D24" s="188" t="s">
        <v>107</v>
      </c>
      <c r="E24" s="188" t="s">
        <v>173</v>
      </c>
      <c r="F24" s="188" t="s">
        <v>227</v>
      </c>
      <c r="G24" s="188" t="s">
        <v>228</v>
      </c>
      <c r="H24" s="129">
        <v>52000</v>
      </c>
      <c r="I24" s="129">
        <v>52000</v>
      </c>
      <c r="J24" s="165"/>
      <c r="K24" s="165"/>
      <c r="L24" s="129">
        <v>52000</v>
      </c>
      <c r="M24" s="165"/>
      <c r="N24" s="174"/>
      <c r="O24" s="174"/>
      <c r="P24" s="174"/>
      <c r="Q24" s="129"/>
      <c r="R24" s="129"/>
      <c r="S24" s="129"/>
      <c r="T24" s="129"/>
      <c r="U24" s="129"/>
      <c r="V24" s="129"/>
      <c r="W24" s="129"/>
    </row>
    <row r="25" ht="22.5" customHeight="1" spans="1:23">
      <c r="A25" s="188" t="s">
        <v>73</v>
      </c>
      <c r="B25" s="188" t="s">
        <v>225</v>
      </c>
      <c r="C25" s="188" t="s">
        <v>226</v>
      </c>
      <c r="D25" s="188" t="s">
        <v>107</v>
      </c>
      <c r="E25" s="188" t="s">
        <v>173</v>
      </c>
      <c r="F25" s="188" t="s">
        <v>229</v>
      </c>
      <c r="G25" s="188" t="s">
        <v>230</v>
      </c>
      <c r="H25" s="129">
        <v>28000</v>
      </c>
      <c r="I25" s="129">
        <v>28000</v>
      </c>
      <c r="J25" s="165"/>
      <c r="K25" s="165"/>
      <c r="L25" s="129">
        <v>28000</v>
      </c>
      <c r="M25" s="165"/>
      <c r="N25" s="174"/>
      <c r="O25" s="174"/>
      <c r="P25" s="174"/>
      <c r="Q25" s="129"/>
      <c r="R25" s="129"/>
      <c r="S25" s="129"/>
      <c r="T25" s="129"/>
      <c r="U25" s="129"/>
      <c r="V25" s="129"/>
      <c r="W25" s="129"/>
    </row>
    <row r="26" ht="22.5" customHeight="1" spans="1:23">
      <c r="A26" s="188" t="s">
        <v>73</v>
      </c>
      <c r="B26" s="188" t="s">
        <v>225</v>
      </c>
      <c r="C26" s="188" t="s">
        <v>226</v>
      </c>
      <c r="D26" s="188" t="s">
        <v>107</v>
      </c>
      <c r="E26" s="188" t="s">
        <v>173</v>
      </c>
      <c r="F26" s="188" t="s">
        <v>231</v>
      </c>
      <c r="G26" s="188" t="s">
        <v>232</v>
      </c>
      <c r="H26" s="129">
        <v>24500</v>
      </c>
      <c r="I26" s="129">
        <v>24500</v>
      </c>
      <c r="J26" s="165"/>
      <c r="K26" s="165"/>
      <c r="L26" s="129">
        <v>24500</v>
      </c>
      <c r="M26" s="165"/>
      <c r="N26" s="174"/>
      <c r="O26" s="174"/>
      <c r="P26" s="174"/>
      <c r="Q26" s="129"/>
      <c r="R26" s="129"/>
      <c r="S26" s="129"/>
      <c r="T26" s="129"/>
      <c r="U26" s="129"/>
      <c r="V26" s="129"/>
      <c r="W26" s="129"/>
    </row>
    <row r="27" ht="22.5" customHeight="1" spans="1:23">
      <c r="A27" s="188" t="s">
        <v>73</v>
      </c>
      <c r="B27" s="188" t="s">
        <v>233</v>
      </c>
      <c r="C27" s="188" t="s">
        <v>234</v>
      </c>
      <c r="D27" s="188" t="s">
        <v>107</v>
      </c>
      <c r="E27" s="188" t="s">
        <v>173</v>
      </c>
      <c r="F27" s="188" t="s">
        <v>235</v>
      </c>
      <c r="G27" s="188" t="s">
        <v>236</v>
      </c>
      <c r="H27" s="129">
        <v>32000</v>
      </c>
      <c r="I27" s="129">
        <v>32000</v>
      </c>
      <c r="J27" s="165"/>
      <c r="K27" s="165"/>
      <c r="L27" s="129">
        <v>32000</v>
      </c>
      <c r="M27" s="165"/>
      <c r="N27" s="174"/>
      <c r="O27" s="174"/>
      <c r="P27" s="174"/>
      <c r="Q27" s="129"/>
      <c r="R27" s="129"/>
      <c r="S27" s="129"/>
      <c r="T27" s="129"/>
      <c r="U27" s="129"/>
      <c r="V27" s="129"/>
      <c r="W27" s="129"/>
    </row>
    <row r="28" ht="22.5" customHeight="1" spans="1:23">
      <c r="A28" s="188" t="s">
        <v>73</v>
      </c>
      <c r="B28" s="188" t="s">
        <v>233</v>
      </c>
      <c r="C28" s="188" t="s">
        <v>234</v>
      </c>
      <c r="D28" s="188" t="s">
        <v>107</v>
      </c>
      <c r="E28" s="188" t="s">
        <v>173</v>
      </c>
      <c r="F28" s="188" t="s">
        <v>237</v>
      </c>
      <c r="G28" s="188" t="s">
        <v>238</v>
      </c>
      <c r="H28" s="129">
        <v>7600</v>
      </c>
      <c r="I28" s="129">
        <v>7600</v>
      </c>
      <c r="J28" s="165"/>
      <c r="K28" s="165"/>
      <c r="L28" s="129">
        <v>7600</v>
      </c>
      <c r="M28" s="165"/>
      <c r="N28" s="174"/>
      <c r="O28" s="174"/>
      <c r="P28" s="174"/>
      <c r="Q28" s="129"/>
      <c r="R28" s="129"/>
      <c r="S28" s="129"/>
      <c r="T28" s="129"/>
      <c r="U28" s="129"/>
      <c r="V28" s="129"/>
      <c r="W28" s="129"/>
    </row>
    <row r="29" ht="22.5" customHeight="1" spans="1:23">
      <c r="A29" s="188" t="s">
        <v>73</v>
      </c>
      <c r="B29" s="188" t="s">
        <v>239</v>
      </c>
      <c r="C29" s="188" t="s">
        <v>240</v>
      </c>
      <c r="D29" s="188" t="s">
        <v>107</v>
      </c>
      <c r="E29" s="188" t="s">
        <v>173</v>
      </c>
      <c r="F29" s="188" t="s">
        <v>241</v>
      </c>
      <c r="G29" s="188" t="s">
        <v>240</v>
      </c>
      <c r="H29" s="129">
        <v>65068.8</v>
      </c>
      <c r="I29" s="129">
        <v>65068.8</v>
      </c>
      <c r="J29" s="165"/>
      <c r="K29" s="165"/>
      <c r="L29" s="129">
        <v>65068.8</v>
      </c>
      <c r="M29" s="165"/>
      <c r="N29" s="174"/>
      <c r="O29" s="174"/>
      <c r="P29" s="174"/>
      <c r="Q29" s="129"/>
      <c r="R29" s="129"/>
      <c r="S29" s="129"/>
      <c r="T29" s="129"/>
      <c r="U29" s="129"/>
      <c r="V29" s="129"/>
      <c r="W29" s="129"/>
    </row>
    <row r="30" ht="22.5" customHeight="1" spans="1:23">
      <c r="A30" s="188" t="s">
        <v>73</v>
      </c>
      <c r="B30" s="188" t="s">
        <v>242</v>
      </c>
      <c r="C30" s="188" t="s">
        <v>243</v>
      </c>
      <c r="D30" s="188" t="s">
        <v>107</v>
      </c>
      <c r="E30" s="188" t="s">
        <v>173</v>
      </c>
      <c r="F30" s="188" t="s">
        <v>227</v>
      </c>
      <c r="G30" s="188" t="s">
        <v>228</v>
      </c>
      <c r="H30" s="129">
        <v>37500</v>
      </c>
      <c r="I30" s="129">
        <v>37500</v>
      </c>
      <c r="J30" s="165"/>
      <c r="K30" s="165"/>
      <c r="L30" s="129">
        <v>37500</v>
      </c>
      <c r="M30" s="165"/>
      <c r="N30" s="174"/>
      <c r="O30" s="174"/>
      <c r="P30" s="174"/>
      <c r="Q30" s="129"/>
      <c r="R30" s="129"/>
      <c r="S30" s="129"/>
      <c r="T30" s="129"/>
      <c r="U30" s="129"/>
      <c r="V30" s="129"/>
      <c r="W30" s="129"/>
    </row>
    <row r="31" ht="22.5" customHeight="1" spans="1:23">
      <c r="A31" s="188" t="s">
        <v>73</v>
      </c>
      <c r="B31" s="188" t="s">
        <v>244</v>
      </c>
      <c r="C31" s="188" t="s">
        <v>245</v>
      </c>
      <c r="D31" s="188" t="s">
        <v>107</v>
      </c>
      <c r="E31" s="188" t="s">
        <v>173</v>
      </c>
      <c r="F31" s="188" t="s">
        <v>229</v>
      </c>
      <c r="G31" s="188" t="s">
        <v>230</v>
      </c>
      <c r="H31" s="129">
        <v>3300</v>
      </c>
      <c r="I31" s="129">
        <v>3300</v>
      </c>
      <c r="J31" s="165"/>
      <c r="K31" s="165"/>
      <c r="L31" s="129">
        <v>3300</v>
      </c>
      <c r="M31" s="165"/>
      <c r="N31" s="174"/>
      <c r="O31" s="174"/>
      <c r="P31" s="174"/>
      <c r="Q31" s="129"/>
      <c r="R31" s="129"/>
      <c r="S31" s="129"/>
      <c r="T31" s="129"/>
      <c r="U31" s="129"/>
      <c r="V31" s="129"/>
      <c r="W31" s="129"/>
    </row>
    <row r="32" ht="22.5" customHeight="1" spans="1:23">
      <c r="A32" s="188" t="s">
        <v>73</v>
      </c>
      <c r="B32" s="188" t="s">
        <v>246</v>
      </c>
      <c r="C32" s="188" t="s">
        <v>247</v>
      </c>
      <c r="D32" s="188" t="s">
        <v>107</v>
      </c>
      <c r="E32" s="188" t="s">
        <v>173</v>
      </c>
      <c r="F32" s="188" t="s">
        <v>248</v>
      </c>
      <c r="G32" s="188" t="s">
        <v>247</v>
      </c>
      <c r="H32" s="129">
        <v>25000</v>
      </c>
      <c r="I32" s="129">
        <v>25000</v>
      </c>
      <c r="J32" s="165"/>
      <c r="K32" s="165"/>
      <c r="L32" s="129">
        <v>25000</v>
      </c>
      <c r="M32" s="165"/>
      <c r="N32" s="174"/>
      <c r="O32" s="174"/>
      <c r="P32" s="174"/>
      <c r="Q32" s="129"/>
      <c r="R32" s="129"/>
      <c r="S32" s="129"/>
      <c r="T32" s="129"/>
      <c r="U32" s="129"/>
      <c r="V32" s="129"/>
      <c r="W32" s="129"/>
    </row>
    <row r="33" ht="22.5" customHeight="1" spans="1:23">
      <c r="A33" s="188" t="s">
        <v>73</v>
      </c>
      <c r="B33" s="188" t="s">
        <v>249</v>
      </c>
      <c r="C33" s="188" t="s">
        <v>250</v>
      </c>
      <c r="D33" s="188" t="s">
        <v>92</v>
      </c>
      <c r="E33" s="188" t="s">
        <v>165</v>
      </c>
      <c r="F33" s="188" t="s">
        <v>227</v>
      </c>
      <c r="G33" s="188" t="s">
        <v>228</v>
      </c>
      <c r="H33" s="129">
        <v>4000</v>
      </c>
      <c r="I33" s="129">
        <v>4000</v>
      </c>
      <c r="J33" s="165"/>
      <c r="K33" s="165"/>
      <c r="L33" s="129">
        <v>4000</v>
      </c>
      <c r="M33" s="165"/>
      <c r="N33" s="174"/>
      <c r="O33" s="174"/>
      <c r="P33" s="174"/>
      <c r="Q33" s="129"/>
      <c r="R33" s="129"/>
      <c r="S33" s="129"/>
      <c r="T33" s="129"/>
      <c r="U33" s="129"/>
      <c r="V33" s="129"/>
      <c r="W33" s="129"/>
    </row>
    <row r="34" ht="22.5" customHeight="1" spans="1:23">
      <c r="A34" s="175" t="s">
        <v>113</v>
      </c>
      <c r="B34" s="189"/>
      <c r="C34" s="189"/>
      <c r="D34" s="189"/>
      <c r="E34" s="189"/>
      <c r="F34" s="189"/>
      <c r="G34" s="190"/>
      <c r="H34" s="129">
        <v>6489573.62</v>
      </c>
      <c r="I34" s="129">
        <v>6489573.62</v>
      </c>
      <c r="J34" s="129"/>
      <c r="K34" s="67"/>
      <c r="L34" s="129">
        <v>6489573.62</v>
      </c>
      <c r="M34" s="67"/>
      <c r="N34" s="174"/>
      <c r="O34" s="174"/>
      <c r="P34" s="174"/>
      <c r="Q34" s="129"/>
      <c r="R34" s="129"/>
      <c r="S34" s="129"/>
      <c r="T34" s="129"/>
      <c r="U34" s="129"/>
      <c r="V34" s="129"/>
      <c r="W34" s="129"/>
    </row>
  </sheetData>
  <mergeCells count="30">
    <mergeCell ref="A2:W2"/>
    <mergeCell ref="A3:G3"/>
    <mergeCell ref="H4:W4"/>
    <mergeCell ref="I5:M5"/>
    <mergeCell ref="N5:P5"/>
    <mergeCell ref="R5:W5"/>
    <mergeCell ref="A34:G3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4"/>
  <sheetViews>
    <sheetView showZeros="0" workbookViewId="0">
      <selection activeCell="A1" sqref="A1"/>
    </sheetView>
  </sheetViews>
  <sheetFormatPr defaultColWidth="10.7083333333333" defaultRowHeight="14.25" customHeight="1"/>
  <cols>
    <col min="1" max="1" width="14.575" customWidth="1"/>
    <col min="2" max="2" width="15.7083333333333" customWidth="1"/>
    <col min="3" max="3" width="38.2833333333333" customWidth="1"/>
    <col min="4" max="4" width="27.85" customWidth="1"/>
    <col min="5" max="5" width="13" customWidth="1"/>
    <col min="6" max="6" width="20.7083333333333" customWidth="1"/>
    <col min="7" max="7" width="11.575" customWidth="1"/>
    <col min="8" max="8" width="20.7083333333333" customWidth="1"/>
    <col min="9" max="21" width="22.2833333333333" customWidth="1"/>
    <col min="22" max="23" width="22.575" customWidth="1"/>
  </cols>
  <sheetData>
    <row r="1" ht="13.5" customHeight="1" spans="1:23">
      <c r="B1" s="166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U1" s="166"/>
      <c r="W1" s="55" t="s">
        <v>251</v>
      </c>
    </row>
    <row r="2" ht="41.25" customHeight="1" spans="1:23">
      <c r="A2" s="4" t="s">
        <v>252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9.5" customHeight="1" spans="1:23">
      <c r="A3" s="6" t="str">
        <f>"单位名称："&amp;"迪庆藏族自治州哈巴雪山省级自然保护区管护局"</f>
        <v>单位名称：迪庆藏族自治州哈巴雪山省级自然保护区管护局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66"/>
      <c r="W3" s="133" t="s">
        <v>178</v>
      </c>
    </row>
    <row r="4" ht="21.75" customHeight="1" spans="1:23">
      <c r="A4" s="10" t="s">
        <v>253</v>
      </c>
      <c r="B4" s="11" t="s">
        <v>188</v>
      </c>
      <c r="C4" s="10" t="s">
        <v>189</v>
      </c>
      <c r="D4" s="10" t="s">
        <v>254</v>
      </c>
      <c r="E4" s="11" t="s">
        <v>190</v>
      </c>
      <c r="F4" s="11" t="s">
        <v>191</v>
      </c>
      <c r="G4" s="11" t="s">
        <v>192</v>
      </c>
      <c r="H4" s="11" t="s">
        <v>193</v>
      </c>
      <c r="I4" s="88" t="s">
        <v>58</v>
      </c>
      <c r="J4" s="12" t="s">
        <v>255</v>
      </c>
      <c r="K4" s="13"/>
      <c r="L4" s="13"/>
      <c r="M4" s="14"/>
      <c r="N4" s="12" t="s">
        <v>195</v>
      </c>
      <c r="O4" s="13"/>
      <c r="P4" s="14"/>
      <c r="Q4" s="11" t="s">
        <v>64</v>
      </c>
      <c r="R4" s="12" t="s">
        <v>81</v>
      </c>
      <c r="S4" s="13"/>
      <c r="T4" s="13"/>
      <c r="U4" s="13"/>
      <c r="V4" s="13"/>
      <c r="W4" s="14"/>
    </row>
    <row r="5" ht="21.75" customHeight="1" spans="1:23">
      <c r="A5" s="15"/>
      <c r="B5" s="92"/>
      <c r="C5" s="15"/>
      <c r="D5" s="15"/>
      <c r="E5" s="16"/>
      <c r="F5" s="16"/>
      <c r="G5" s="16"/>
      <c r="H5" s="16"/>
      <c r="I5" s="92"/>
      <c r="J5" s="167" t="s">
        <v>61</v>
      </c>
      <c r="K5" s="168"/>
      <c r="L5" s="11" t="s">
        <v>62</v>
      </c>
      <c r="M5" s="11" t="s">
        <v>63</v>
      </c>
      <c r="N5" s="11" t="s">
        <v>61</v>
      </c>
      <c r="O5" s="11" t="s">
        <v>62</v>
      </c>
      <c r="P5" s="11" t="s">
        <v>63</v>
      </c>
      <c r="Q5" s="16"/>
      <c r="R5" s="11" t="s">
        <v>60</v>
      </c>
      <c r="S5" s="10" t="s">
        <v>67</v>
      </c>
      <c r="T5" s="10" t="s">
        <v>201</v>
      </c>
      <c r="U5" s="10" t="s">
        <v>69</v>
      </c>
      <c r="V5" s="10" t="s">
        <v>70</v>
      </c>
      <c r="W5" s="10" t="s">
        <v>71</v>
      </c>
    </row>
    <row r="6" ht="21" customHeight="1" spans="1:23">
      <c r="A6" s="92"/>
      <c r="B6" s="92"/>
      <c r="C6" s="92"/>
      <c r="D6" s="92"/>
      <c r="E6" s="92"/>
      <c r="F6" s="92"/>
      <c r="G6" s="92"/>
      <c r="H6" s="92"/>
      <c r="I6" s="92"/>
      <c r="J6" s="169" t="s">
        <v>60</v>
      </c>
      <c r="K6" s="137"/>
      <c r="L6" s="92"/>
      <c r="M6" s="92"/>
      <c r="N6" s="92"/>
      <c r="O6" s="92"/>
      <c r="P6" s="92"/>
      <c r="Q6" s="92"/>
      <c r="R6" s="92"/>
      <c r="S6" s="170"/>
      <c r="T6" s="170"/>
      <c r="U6" s="170"/>
      <c r="V6" s="170"/>
      <c r="W6" s="170"/>
    </row>
    <row r="7" ht="39.75" customHeight="1" spans="1:23">
      <c r="A7" s="17"/>
      <c r="B7" s="91"/>
      <c r="C7" s="17"/>
      <c r="D7" s="17"/>
      <c r="E7" s="18"/>
      <c r="F7" s="18"/>
      <c r="G7" s="18"/>
      <c r="H7" s="18"/>
      <c r="I7" s="91"/>
      <c r="J7" s="63" t="s">
        <v>60</v>
      </c>
      <c r="K7" s="63" t="s">
        <v>256</v>
      </c>
      <c r="L7" s="18"/>
      <c r="M7" s="18"/>
      <c r="N7" s="18"/>
      <c r="O7" s="18"/>
      <c r="P7" s="18"/>
      <c r="Q7" s="18"/>
      <c r="R7" s="18"/>
      <c r="S7" s="18"/>
      <c r="T7" s="18"/>
      <c r="U7" s="91"/>
      <c r="V7" s="18"/>
      <c r="W7" s="18"/>
    </row>
    <row r="8" ht="19.5" customHeight="1" spans="1:23">
      <c r="A8" s="171">
        <v>1</v>
      </c>
      <c r="B8" s="171">
        <v>2</v>
      </c>
      <c r="C8" s="171">
        <v>3</v>
      </c>
      <c r="D8" s="171">
        <v>4</v>
      </c>
      <c r="E8" s="171">
        <v>5</v>
      </c>
      <c r="F8" s="171">
        <v>6</v>
      </c>
      <c r="G8" s="171">
        <v>7</v>
      </c>
      <c r="H8" s="171">
        <v>8</v>
      </c>
      <c r="I8" s="171">
        <v>9</v>
      </c>
      <c r="J8" s="171">
        <v>10</v>
      </c>
      <c r="K8" s="171">
        <v>11</v>
      </c>
      <c r="L8" s="171">
        <v>12</v>
      </c>
      <c r="M8" s="171">
        <v>13</v>
      </c>
      <c r="N8" s="171">
        <v>14</v>
      </c>
      <c r="O8" s="171">
        <v>15</v>
      </c>
      <c r="P8" s="171">
        <v>16</v>
      </c>
      <c r="Q8" s="171">
        <v>17</v>
      </c>
      <c r="R8" s="171">
        <v>18</v>
      </c>
      <c r="S8" s="171">
        <v>19</v>
      </c>
      <c r="T8" s="171">
        <v>20</v>
      </c>
      <c r="U8" s="171">
        <v>21</v>
      </c>
      <c r="V8" s="171">
        <v>22</v>
      </c>
      <c r="W8" s="171">
        <v>23</v>
      </c>
    </row>
    <row r="9" ht="22.5" customHeight="1" spans="1:23">
      <c r="A9" s="172" t="s">
        <v>257</v>
      </c>
      <c r="B9" s="172"/>
      <c r="C9" s="172"/>
      <c r="D9" s="173"/>
      <c r="E9" s="173"/>
      <c r="F9" s="173"/>
      <c r="G9" s="173"/>
      <c r="H9" s="173"/>
      <c r="I9" s="23">
        <v>1000000</v>
      </c>
      <c r="J9" s="23"/>
      <c r="K9" s="23"/>
      <c r="L9" s="23"/>
      <c r="M9" s="23"/>
      <c r="N9" s="174"/>
      <c r="O9" s="174"/>
      <c r="P9" s="174"/>
      <c r="Q9" s="23"/>
      <c r="R9" s="23">
        <v>1000000</v>
      </c>
      <c r="S9" s="23"/>
      <c r="T9" s="23"/>
      <c r="U9" s="129"/>
      <c r="V9" s="23"/>
      <c r="W9" s="23">
        <v>1000000</v>
      </c>
    </row>
    <row r="10" ht="22.5" customHeight="1" spans="1:23">
      <c r="A10" s="173" t="s">
        <v>258</v>
      </c>
      <c r="B10" s="173" t="s">
        <v>259</v>
      </c>
      <c r="C10" s="21" t="s">
        <v>257</v>
      </c>
      <c r="D10" s="173" t="s">
        <v>73</v>
      </c>
      <c r="E10" s="173" t="s">
        <v>108</v>
      </c>
      <c r="F10" s="173" t="s">
        <v>260</v>
      </c>
      <c r="G10" s="173" t="s">
        <v>229</v>
      </c>
      <c r="H10" s="173" t="s">
        <v>230</v>
      </c>
      <c r="I10" s="23">
        <v>100000</v>
      </c>
      <c r="J10" s="23"/>
      <c r="K10" s="23"/>
      <c r="L10" s="23"/>
      <c r="M10" s="23"/>
      <c r="N10" s="174"/>
      <c r="O10" s="174"/>
      <c r="P10" s="174"/>
      <c r="Q10" s="23"/>
      <c r="R10" s="23">
        <v>100000</v>
      </c>
      <c r="S10" s="23"/>
      <c r="T10" s="23"/>
      <c r="U10" s="129"/>
      <c r="V10" s="23"/>
      <c r="W10" s="23">
        <v>100000</v>
      </c>
    </row>
    <row r="11" ht="22.5" customHeight="1" spans="1:23">
      <c r="A11" s="173" t="s">
        <v>258</v>
      </c>
      <c r="B11" s="173" t="s">
        <v>259</v>
      </c>
      <c r="C11" s="21" t="s">
        <v>257</v>
      </c>
      <c r="D11" s="173" t="s">
        <v>73</v>
      </c>
      <c r="E11" s="173" t="s">
        <v>108</v>
      </c>
      <c r="F11" s="173" t="s">
        <v>260</v>
      </c>
      <c r="G11" s="173" t="s">
        <v>231</v>
      </c>
      <c r="H11" s="173" t="s">
        <v>232</v>
      </c>
      <c r="I11" s="23">
        <v>80000</v>
      </c>
      <c r="J11" s="23"/>
      <c r="K11" s="23"/>
      <c r="L11" s="23"/>
      <c r="M11" s="23"/>
      <c r="N11" s="174"/>
      <c r="O11" s="174"/>
      <c r="P11" s="174"/>
      <c r="Q11" s="23"/>
      <c r="R11" s="23">
        <v>80000</v>
      </c>
      <c r="S11" s="23"/>
      <c r="T11" s="23"/>
      <c r="U11" s="129"/>
      <c r="V11" s="23"/>
      <c r="W11" s="23">
        <v>80000</v>
      </c>
    </row>
    <row r="12" ht="22.5" customHeight="1" spans="1:23">
      <c r="A12" s="173" t="s">
        <v>258</v>
      </c>
      <c r="B12" s="173" t="s">
        <v>259</v>
      </c>
      <c r="C12" s="21" t="s">
        <v>257</v>
      </c>
      <c r="D12" s="173" t="s">
        <v>73</v>
      </c>
      <c r="E12" s="173" t="s">
        <v>108</v>
      </c>
      <c r="F12" s="173" t="s">
        <v>260</v>
      </c>
      <c r="G12" s="173" t="s">
        <v>261</v>
      </c>
      <c r="H12" s="173" t="s">
        <v>262</v>
      </c>
      <c r="I12" s="23">
        <v>60000</v>
      </c>
      <c r="J12" s="23"/>
      <c r="K12" s="23"/>
      <c r="L12" s="23"/>
      <c r="M12" s="23"/>
      <c r="N12" s="174"/>
      <c r="O12" s="174"/>
      <c r="P12" s="174"/>
      <c r="Q12" s="23"/>
      <c r="R12" s="23">
        <v>60000</v>
      </c>
      <c r="S12" s="23"/>
      <c r="T12" s="23"/>
      <c r="U12" s="129"/>
      <c r="V12" s="23"/>
      <c r="W12" s="23">
        <v>60000</v>
      </c>
    </row>
    <row r="13" ht="22.5" customHeight="1" spans="1:23">
      <c r="A13" s="173" t="s">
        <v>258</v>
      </c>
      <c r="B13" s="173" t="s">
        <v>259</v>
      </c>
      <c r="C13" s="21" t="s">
        <v>257</v>
      </c>
      <c r="D13" s="173" t="s">
        <v>73</v>
      </c>
      <c r="E13" s="173" t="s">
        <v>108</v>
      </c>
      <c r="F13" s="173" t="s">
        <v>260</v>
      </c>
      <c r="G13" s="173" t="s">
        <v>263</v>
      </c>
      <c r="H13" s="173" t="s">
        <v>264</v>
      </c>
      <c r="I13" s="23">
        <v>210000</v>
      </c>
      <c r="J13" s="23"/>
      <c r="K13" s="23"/>
      <c r="L13" s="23"/>
      <c r="M13" s="23"/>
      <c r="N13" s="174"/>
      <c r="O13" s="174"/>
      <c r="P13" s="174"/>
      <c r="Q13" s="23"/>
      <c r="R13" s="23">
        <v>210000</v>
      </c>
      <c r="S13" s="23"/>
      <c r="T13" s="23"/>
      <c r="U13" s="129"/>
      <c r="V13" s="23"/>
      <c r="W13" s="23">
        <v>210000</v>
      </c>
    </row>
    <row r="14" ht="22.5" customHeight="1" spans="1:23">
      <c r="A14" s="173" t="s">
        <v>258</v>
      </c>
      <c r="B14" s="173" t="s">
        <v>259</v>
      </c>
      <c r="C14" s="21" t="s">
        <v>257</v>
      </c>
      <c r="D14" s="173" t="s">
        <v>73</v>
      </c>
      <c r="E14" s="173" t="s">
        <v>108</v>
      </c>
      <c r="F14" s="173" t="s">
        <v>260</v>
      </c>
      <c r="G14" s="173" t="s">
        <v>265</v>
      </c>
      <c r="H14" s="173" t="s">
        <v>266</v>
      </c>
      <c r="I14" s="23">
        <v>500000</v>
      </c>
      <c r="J14" s="23"/>
      <c r="K14" s="23"/>
      <c r="L14" s="23"/>
      <c r="M14" s="23"/>
      <c r="N14" s="174"/>
      <c r="O14" s="174"/>
      <c r="P14" s="174"/>
      <c r="Q14" s="23"/>
      <c r="R14" s="23">
        <v>500000</v>
      </c>
      <c r="S14" s="23"/>
      <c r="T14" s="23"/>
      <c r="U14" s="129"/>
      <c r="V14" s="23"/>
      <c r="W14" s="23">
        <v>500000</v>
      </c>
    </row>
    <row r="15" ht="22.5" customHeight="1" spans="1:23">
      <c r="A15" s="173" t="s">
        <v>258</v>
      </c>
      <c r="B15" s="173" t="s">
        <v>259</v>
      </c>
      <c r="C15" s="21" t="s">
        <v>257</v>
      </c>
      <c r="D15" s="173" t="s">
        <v>73</v>
      </c>
      <c r="E15" s="173" t="s">
        <v>108</v>
      </c>
      <c r="F15" s="173" t="s">
        <v>260</v>
      </c>
      <c r="G15" s="173" t="s">
        <v>267</v>
      </c>
      <c r="H15" s="173" t="s">
        <v>268</v>
      </c>
      <c r="I15" s="23">
        <v>50000</v>
      </c>
      <c r="J15" s="23"/>
      <c r="K15" s="23"/>
      <c r="L15" s="23"/>
      <c r="M15" s="23"/>
      <c r="N15" s="174"/>
      <c r="O15" s="174"/>
      <c r="P15" s="174"/>
      <c r="Q15" s="23"/>
      <c r="R15" s="23">
        <v>50000</v>
      </c>
      <c r="S15" s="23"/>
      <c r="T15" s="23"/>
      <c r="U15" s="129"/>
      <c r="V15" s="23"/>
      <c r="W15" s="23">
        <v>50000</v>
      </c>
    </row>
    <row r="16" ht="22.5" customHeight="1" spans="1:23">
      <c r="A16" s="172" t="s">
        <v>269</v>
      </c>
      <c r="B16" s="165"/>
      <c r="C16" s="165"/>
      <c r="D16" s="165"/>
      <c r="E16" s="165"/>
      <c r="F16" s="165"/>
      <c r="G16" s="165"/>
      <c r="H16" s="165"/>
      <c r="I16" s="23">
        <v>40000</v>
      </c>
      <c r="J16" s="23">
        <v>40000</v>
      </c>
      <c r="K16" s="23">
        <v>40000</v>
      </c>
      <c r="L16" s="23"/>
      <c r="M16" s="23"/>
      <c r="N16" s="174"/>
      <c r="O16" s="174"/>
      <c r="P16" s="174"/>
      <c r="Q16" s="23"/>
      <c r="R16" s="23"/>
      <c r="S16" s="23"/>
      <c r="T16" s="23"/>
      <c r="U16" s="129"/>
      <c r="V16" s="23"/>
      <c r="W16" s="23"/>
    </row>
    <row r="17" ht="22.5" customHeight="1" spans="1:23">
      <c r="A17" s="173" t="s">
        <v>258</v>
      </c>
      <c r="B17" s="173" t="s">
        <v>270</v>
      </c>
      <c r="C17" s="21" t="s">
        <v>269</v>
      </c>
      <c r="D17" s="173" t="s">
        <v>73</v>
      </c>
      <c r="E17" s="173" t="s">
        <v>103</v>
      </c>
      <c r="F17" s="173" t="s">
        <v>171</v>
      </c>
      <c r="G17" s="173" t="s">
        <v>229</v>
      </c>
      <c r="H17" s="173" t="s">
        <v>230</v>
      </c>
      <c r="I17" s="23">
        <v>12560</v>
      </c>
      <c r="J17" s="23">
        <v>12560</v>
      </c>
      <c r="K17" s="23">
        <v>12560</v>
      </c>
      <c r="L17" s="23"/>
      <c r="M17" s="23"/>
      <c r="N17" s="174"/>
      <c r="O17" s="174"/>
      <c r="P17" s="174"/>
      <c r="Q17" s="23"/>
      <c r="R17" s="23"/>
      <c r="S17" s="23"/>
      <c r="T17" s="23"/>
      <c r="U17" s="129"/>
      <c r="V17" s="23"/>
      <c r="W17" s="23"/>
    </row>
    <row r="18" ht="22.5" customHeight="1" spans="1:23">
      <c r="A18" s="173" t="s">
        <v>258</v>
      </c>
      <c r="B18" s="173" t="s">
        <v>270</v>
      </c>
      <c r="C18" s="21" t="s">
        <v>269</v>
      </c>
      <c r="D18" s="173" t="s">
        <v>73</v>
      </c>
      <c r="E18" s="173" t="s">
        <v>103</v>
      </c>
      <c r="F18" s="173" t="s">
        <v>171</v>
      </c>
      <c r="G18" s="173" t="s">
        <v>231</v>
      </c>
      <c r="H18" s="173" t="s">
        <v>232</v>
      </c>
      <c r="I18" s="23">
        <v>27440</v>
      </c>
      <c r="J18" s="23">
        <v>27440</v>
      </c>
      <c r="K18" s="23">
        <v>27440</v>
      </c>
      <c r="L18" s="23"/>
      <c r="M18" s="23"/>
      <c r="N18" s="174"/>
      <c r="O18" s="174"/>
      <c r="P18" s="174"/>
      <c r="Q18" s="23"/>
      <c r="R18" s="23"/>
      <c r="S18" s="23"/>
      <c r="T18" s="23"/>
      <c r="U18" s="129"/>
      <c r="V18" s="23"/>
      <c r="W18" s="23"/>
    </row>
    <row r="19" ht="22.5" customHeight="1" spans="1:23">
      <c r="A19" s="172" t="s">
        <v>271</v>
      </c>
      <c r="B19" s="165"/>
      <c r="C19" s="165"/>
      <c r="D19" s="165"/>
      <c r="E19" s="165"/>
      <c r="F19" s="165"/>
      <c r="G19" s="165"/>
      <c r="H19" s="165"/>
      <c r="I19" s="23">
        <v>3345000</v>
      </c>
      <c r="J19" s="23"/>
      <c r="K19" s="23"/>
      <c r="L19" s="23"/>
      <c r="M19" s="23"/>
      <c r="N19" s="174"/>
      <c r="O19" s="174"/>
      <c r="P19" s="174"/>
      <c r="Q19" s="23"/>
      <c r="R19" s="23">
        <v>3345000</v>
      </c>
      <c r="S19" s="23"/>
      <c r="T19" s="23"/>
      <c r="U19" s="129"/>
      <c r="V19" s="23"/>
      <c r="W19" s="23">
        <v>3345000</v>
      </c>
    </row>
    <row r="20" ht="22.5" customHeight="1" spans="1:23">
      <c r="A20" s="173" t="s">
        <v>258</v>
      </c>
      <c r="B20" s="173" t="s">
        <v>272</v>
      </c>
      <c r="C20" s="21" t="s">
        <v>271</v>
      </c>
      <c r="D20" s="173" t="s">
        <v>73</v>
      </c>
      <c r="E20" s="173" t="s">
        <v>108</v>
      </c>
      <c r="F20" s="173" t="s">
        <v>260</v>
      </c>
      <c r="G20" s="173" t="s">
        <v>229</v>
      </c>
      <c r="H20" s="173" t="s">
        <v>230</v>
      </c>
      <c r="I20" s="23">
        <v>200000</v>
      </c>
      <c r="J20" s="23"/>
      <c r="K20" s="23"/>
      <c r="L20" s="23"/>
      <c r="M20" s="23"/>
      <c r="N20" s="174"/>
      <c r="O20" s="174"/>
      <c r="P20" s="174"/>
      <c r="Q20" s="23"/>
      <c r="R20" s="23">
        <v>200000</v>
      </c>
      <c r="S20" s="23"/>
      <c r="T20" s="23"/>
      <c r="U20" s="129"/>
      <c r="V20" s="23"/>
      <c r="W20" s="23">
        <v>200000</v>
      </c>
    </row>
    <row r="21" ht="22.5" customHeight="1" spans="1:23">
      <c r="A21" s="173" t="s">
        <v>258</v>
      </c>
      <c r="B21" s="173" t="s">
        <v>272</v>
      </c>
      <c r="C21" s="21" t="s">
        <v>271</v>
      </c>
      <c r="D21" s="173" t="s">
        <v>73</v>
      </c>
      <c r="E21" s="173" t="s">
        <v>108</v>
      </c>
      <c r="F21" s="173" t="s">
        <v>260</v>
      </c>
      <c r="G21" s="173" t="s">
        <v>261</v>
      </c>
      <c r="H21" s="173" t="s">
        <v>262</v>
      </c>
      <c r="I21" s="23">
        <v>5000</v>
      </c>
      <c r="J21" s="23"/>
      <c r="K21" s="23"/>
      <c r="L21" s="23"/>
      <c r="M21" s="23"/>
      <c r="N21" s="174"/>
      <c r="O21" s="174"/>
      <c r="P21" s="174"/>
      <c r="Q21" s="23"/>
      <c r="R21" s="23">
        <v>5000</v>
      </c>
      <c r="S21" s="23"/>
      <c r="T21" s="23"/>
      <c r="U21" s="129"/>
      <c r="V21" s="23"/>
      <c r="W21" s="23">
        <v>5000</v>
      </c>
    </row>
    <row r="22" ht="22.5" customHeight="1" spans="1:23">
      <c r="A22" s="173" t="s">
        <v>258</v>
      </c>
      <c r="B22" s="173" t="s">
        <v>272</v>
      </c>
      <c r="C22" s="21" t="s">
        <v>271</v>
      </c>
      <c r="D22" s="173" t="s">
        <v>73</v>
      </c>
      <c r="E22" s="173" t="s">
        <v>108</v>
      </c>
      <c r="F22" s="173" t="s">
        <v>260</v>
      </c>
      <c r="G22" s="173" t="s">
        <v>263</v>
      </c>
      <c r="H22" s="173" t="s">
        <v>264</v>
      </c>
      <c r="I22" s="23">
        <v>340000</v>
      </c>
      <c r="J22" s="23"/>
      <c r="K22" s="23"/>
      <c r="L22" s="23"/>
      <c r="M22" s="23"/>
      <c r="N22" s="174"/>
      <c r="O22" s="174"/>
      <c r="P22" s="174"/>
      <c r="Q22" s="23"/>
      <c r="R22" s="23">
        <v>340000</v>
      </c>
      <c r="S22" s="23"/>
      <c r="T22" s="23"/>
      <c r="U22" s="129"/>
      <c r="V22" s="23"/>
      <c r="W22" s="23">
        <v>340000</v>
      </c>
    </row>
    <row r="23" ht="22.5" customHeight="1" spans="1:23">
      <c r="A23" s="173" t="s">
        <v>258</v>
      </c>
      <c r="B23" s="173" t="s">
        <v>272</v>
      </c>
      <c r="C23" s="21" t="s">
        <v>271</v>
      </c>
      <c r="D23" s="173" t="s">
        <v>73</v>
      </c>
      <c r="E23" s="173" t="s">
        <v>108</v>
      </c>
      <c r="F23" s="173" t="s">
        <v>260</v>
      </c>
      <c r="G23" s="173" t="s">
        <v>265</v>
      </c>
      <c r="H23" s="173" t="s">
        <v>266</v>
      </c>
      <c r="I23" s="23">
        <v>2800000</v>
      </c>
      <c r="J23" s="23"/>
      <c r="K23" s="23"/>
      <c r="L23" s="23"/>
      <c r="M23" s="23"/>
      <c r="N23" s="174"/>
      <c r="O23" s="174"/>
      <c r="P23" s="174"/>
      <c r="Q23" s="23"/>
      <c r="R23" s="23">
        <v>2800000</v>
      </c>
      <c r="S23" s="23"/>
      <c r="T23" s="23"/>
      <c r="U23" s="129"/>
      <c r="V23" s="23"/>
      <c r="W23" s="23">
        <v>2800000</v>
      </c>
    </row>
    <row r="24" ht="22.5" customHeight="1" spans="1:23">
      <c r="A24" s="175" t="s">
        <v>113</v>
      </c>
      <c r="B24" s="176"/>
      <c r="C24" s="176"/>
      <c r="D24" s="176"/>
      <c r="E24" s="176"/>
      <c r="F24" s="176"/>
      <c r="G24" s="176"/>
      <c r="H24" s="177"/>
      <c r="I24" s="23">
        <v>4385000</v>
      </c>
      <c r="J24" s="23">
        <v>40000</v>
      </c>
      <c r="K24" s="178">
        <v>40000</v>
      </c>
      <c r="L24" s="23"/>
      <c r="M24" s="23"/>
      <c r="N24" s="174"/>
      <c r="O24" s="174"/>
      <c r="P24" s="174"/>
      <c r="Q24" s="23"/>
      <c r="R24" s="23">
        <v>4345000</v>
      </c>
      <c r="S24" s="23"/>
      <c r="T24" s="23"/>
      <c r="U24" s="179"/>
      <c r="V24" s="23"/>
      <c r="W24" s="23">
        <v>4345000</v>
      </c>
    </row>
  </sheetData>
  <mergeCells count="32">
    <mergeCell ref="A2:W2"/>
    <mergeCell ref="A3:H3"/>
    <mergeCell ref="J4:M4"/>
    <mergeCell ref="N4:P4"/>
    <mergeCell ref="R4:W4"/>
    <mergeCell ref="A9:C9"/>
    <mergeCell ref="A9:C9"/>
    <mergeCell ref="A16:C16"/>
    <mergeCell ref="A19:C19"/>
    <mergeCell ref="A24:H2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4"/>
  <sheetViews>
    <sheetView showZeros="0" topLeftCell="A9" workbookViewId="0">
      <selection activeCell="A1" sqref="A1"/>
    </sheetView>
  </sheetViews>
  <sheetFormatPr defaultColWidth="10.7083333333333" defaultRowHeight="12" customHeight="1"/>
  <cols>
    <col min="1" max="1" width="40" customWidth="1"/>
    <col min="2" max="2" width="56" customWidth="1"/>
    <col min="3" max="5" width="21.2833333333333" customWidth="1"/>
    <col min="6" max="6" width="14" customWidth="1"/>
    <col min="7" max="7" width="19.85" customWidth="1"/>
    <col min="8" max="9" width="14" customWidth="1"/>
    <col min="10" max="10" width="32.1416666666667" customWidth="1"/>
  </cols>
  <sheetData>
    <row r="1" ht="15" customHeight="1" spans="1:10">
      <c r="J1" s="105" t="s">
        <v>273</v>
      </c>
    </row>
    <row r="2" ht="36.75" customHeight="1" spans="1:10">
      <c r="A2" s="4" t="s">
        <v>274</v>
      </c>
      <c r="B2" s="5"/>
      <c r="C2" s="5"/>
      <c r="D2" s="5"/>
      <c r="E2" s="5"/>
      <c r="F2" s="83"/>
      <c r="G2" s="5"/>
      <c r="H2" s="83"/>
      <c r="I2" s="83"/>
      <c r="J2" s="5"/>
    </row>
    <row r="3" ht="17.25" customHeight="1" spans="1:10">
      <c r="A3" s="74" t="str">
        <f>"单位名称："&amp;"迪庆藏族自治州哈巴雪山省级自然保护区管护局"</f>
        <v>单位名称：迪庆藏族自治州哈巴雪山省级自然保护区管护局</v>
      </c>
      <c r="B3" s="75"/>
    </row>
    <row r="4" ht="44.25" customHeight="1" spans="1:10">
      <c r="A4" s="63" t="s">
        <v>275</v>
      </c>
      <c r="B4" s="63" t="s">
        <v>276</v>
      </c>
      <c r="C4" s="63" t="s">
        <v>277</v>
      </c>
      <c r="D4" s="63" t="s">
        <v>278</v>
      </c>
      <c r="E4" s="63" t="s">
        <v>279</v>
      </c>
      <c r="F4" s="76" t="s">
        <v>280</v>
      </c>
      <c r="G4" s="63" t="s">
        <v>281</v>
      </c>
      <c r="H4" s="76" t="s">
        <v>282</v>
      </c>
      <c r="I4" s="76" t="s">
        <v>283</v>
      </c>
      <c r="J4" s="63" t="s">
        <v>284</v>
      </c>
    </row>
    <row r="5" ht="19.5" customHeight="1" spans="1:10">
      <c r="A5" s="160">
        <v>1</v>
      </c>
      <c r="B5" s="160">
        <v>2</v>
      </c>
      <c r="C5" s="160">
        <v>3</v>
      </c>
      <c r="D5" s="160">
        <v>4</v>
      </c>
      <c r="E5" s="160">
        <v>5</v>
      </c>
      <c r="F5" s="160">
        <v>6</v>
      </c>
      <c r="G5" s="160">
        <v>7</v>
      </c>
      <c r="H5" s="160">
        <v>8</v>
      </c>
      <c r="I5" s="160">
        <v>9</v>
      </c>
      <c r="J5" s="160">
        <v>10</v>
      </c>
    </row>
    <row r="6" ht="22.5" customHeight="1" spans="1:10">
      <c r="A6" s="161" t="s">
        <v>73</v>
      </c>
      <c r="B6" s="77"/>
      <c r="C6" s="77"/>
      <c r="D6" s="77"/>
      <c r="E6" s="161"/>
      <c r="F6" s="77"/>
      <c r="G6" s="161"/>
      <c r="H6" s="77"/>
      <c r="I6" s="77"/>
      <c r="J6" s="161"/>
    </row>
    <row r="7" ht="22.5" customHeight="1" spans="1:10">
      <c r="A7" s="161" t="str">
        <f>"   "&amp;"林业改革发展资金哈巴雪山植物多样性监测工作经费"</f>
        <v>   林业改革发展资金哈巴雪山植物多样性监测工作经费</v>
      </c>
      <c r="B7" s="162" t="s">
        <v>285</v>
      </c>
      <c r="C7" s="163"/>
      <c r="D7" s="163"/>
      <c r="E7" s="163"/>
      <c r="F7" s="164"/>
      <c r="G7" s="163"/>
      <c r="H7" s="164"/>
      <c r="I7" s="164"/>
      <c r="J7" s="163"/>
    </row>
    <row r="8" ht="22.5" customHeight="1" spans="1:10">
      <c r="A8" s="161"/>
      <c r="B8" s="162"/>
      <c r="C8" s="163" t="s">
        <v>286</v>
      </c>
      <c r="D8" s="163" t="s">
        <v>287</v>
      </c>
      <c r="E8" s="163" t="s">
        <v>288</v>
      </c>
      <c r="F8" s="164" t="s">
        <v>289</v>
      </c>
      <c r="G8" s="163" t="s">
        <v>159</v>
      </c>
      <c r="H8" s="164" t="s">
        <v>290</v>
      </c>
      <c r="I8" s="164" t="s">
        <v>291</v>
      </c>
      <c r="J8" s="163" t="s">
        <v>292</v>
      </c>
    </row>
    <row r="9" ht="22.5" customHeight="1" spans="1:10">
      <c r="A9" s="165"/>
      <c r="B9" s="165"/>
      <c r="C9" s="163" t="s">
        <v>286</v>
      </c>
      <c r="D9" s="163" t="s">
        <v>287</v>
      </c>
      <c r="E9" s="163" t="s">
        <v>293</v>
      </c>
      <c r="F9" s="164" t="s">
        <v>289</v>
      </c>
      <c r="G9" s="163" t="s">
        <v>294</v>
      </c>
      <c r="H9" s="164" t="s">
        <v>295</v>
      </c>
      <c r="I9" s="164" t="s">
        <v>291</v>
      </c>
      <c r="J9" s="163" t="s">
        <v>296</v>
      </c>
    </row>
    <row r="10" ht="22.5" customHeight="1" spans="1:10">
      <c r="A10" s="165"/>
      <c r="B10" s="165"/>
      <c r="C10" s="163" t="s">
        <v>297</v>
      </c>
      <c r="D10" s="163" t="s">
        <v>298</v>
      </c>
      <c r="E10" s="163" t="s">
        <v>299</v>
      </c>
      <c r="F10" s="164" t="s">
        <v>300</v>
      </c>
      <c r="G10" s="163" t="s">
        <v>294</v>
      </c>
      <c r="H10" s="164" t="s">
        <v>295</v>
      </c>
      <c r="I10" s="164" t="s">
        <v>301</v>
      </c>
      <c r="J10" s="163" t="s">
        <v>302</v>
      </c>
    </row>
    <row r="11" ht="22.5" customHeight="1" spans="1:10">
      <c r="A11" s="165"/>
      <c r="B11" s="165"/>
      <c r="C11" s="163" t="s">
        <v>297</v>
      </c>
      <c r="D11" s="163" t="s">
        <v>303</v>
      </c>
      <c r="E11" s="163" t="s">
        <v>304</v>
      </c>
      <c r="F11" s="164" t="s">
        <v>289</v>
      </c>
      <c r="G11" s="163" t="s">
        <v>305</v>
      </c>
      <c r="H11" s="164" t="s">
        <v>295</v>
      </c>
      <c r="I11" s="164" t="s">
        <v>301</v>
      </c>
      <c r="J11" s="163" t="s">
        <v>306</v>
      </c>
    </row>
    <row r="12" ht="22.5" customHeight="1" spans="1:10">
      <c r="A12" s="165"/>
      <c r="B12" s="165"/>
      <c r="C12" s="163" t="s">
        <v>307</v>
      </c>
      <c r="D12" s="163" t="s">
        <v>308</v>
      </c>
      <c r="E12" s="163" t="s">
        <v>309</v>
      </c>
      <c r="F12" s="164" t="s">
        <v>289</v>
      </c>
      <c r="G12" s="163" t="s">
        <v>310</v>
      </c>
      <c r="H12" s="164" t="s">
        <v>295</v>
      </c>
      <c r="I12" s="164" t="s">
        <v>301</v>
      </c>
      <c r="J12" s="163" t="s">
        <v>309</v>
      </c>
    </row>
    <row r="13" ht="22.5" customHeight="1" spans="1:10">
      <c r="A13" s="161" t="str">
        <f>"   "&amp;"青基会公益项目第一期专项资金"</f>
        <v>   青基会公益项目第一期专项资金</v>
      </c>
      <c r="B13" s="162" t="s">
        <v>311</v>
      </c>
      <c r="C13" s="165"/>
      <c r="D13" s="165"/>
      <c r="E13" s="165"/>
      <c r="F13" s="165"/>
      <c r="G13" s="165"/>
      <c r="H13" s="165"/>
      <c r="I13" s="165"/>
      <c r="J13" s="165"/>
    </row>
    <row r="14" ht="22.5" customHeight="1" spans="1:10">
      <c r="A14" s="165"/>
      <c r="B14" s="165"/>
      <c r="C14" s="163" t="s">
        <v>286</v>
      </c>
      <c r="D14" s="163" t="s">
        <v>287</v>
      </c>
      <c r="E14" s="163" t="s">
        <v>312</v>
      </c>
      <c r="F14" s="164" t="s">
        <v>289</v>
      </c>
      <c r="G14" s="163" t="s">
        <v>158</v>
      </c>
      <c r="H14" s="164" t="s">
        <v>313</v>
      </c>
      <c r="I14" s="164" t="s">
        <v>291</v>
      </c>
      <c r="J14" s="163" t="s">
        <v>314</v>
      </c>
    </row>
    <row r="15" ht="22.5" customHeight="1" spans="1:10">
      <c r="A15" s="165"/>
      <c r="B15" s="165"/>
      <c r="C15" s="163" t="s">
        <v>286</v>
      </c>
      <c r="D15" s="163" t="s">
        <v>315</v>
      </c>
      <c r="E15" s="163" t="s">
        <v>316</v>
      </c>
      <c r="F15" s="164" t="s">
        <v>289</v>
      </c>
      <c r="G15" s="163" t="s">
        <v>317</v>
      </c>
      <c r="H15" s="164" t="s">
        <v>295</v>
      </c>
      <c r="I15" s="164" t="s">
        <v>291</v>
      </c>
      <c r="J15" s="163" t="s">
        <v>316</v>
      </c>
    </row>
    <row r="16" ht="22.5" customHeight="1" spans="1:10">
      <c r="A16" s="165"/>
      <c r="B16" s="165"/>
      <c r="C16" s="163" t="s">
        <v>286</v>
      </c>
      <c r="D16" s="163" t="s">
        <v>318</v>
      </c>
      <c r="E16" s="163" t="s">
        <v>319</v>
      </c>
      <c r="F16" s="164" t="s">
        <v>289</v>
      </c>
      <c r="G16" s="163" t="s">
        <v>317</v>
      </c>
      <c r="H16" s="164" t="s">
        <v>295</v>
      </c>
      <c r="I16" s="164" t="s">
        <v>291</v>
      </c>
      <c r="J16" s="163" t="s">
        <v>319</v>
      </c>
    </row>
    <row r="17" ht="22.5" customHeight="1" spans="1:10">
      <c r="A17" s="165"/>
      <c r="B17" s="165"/>
      <c r="C17" s="163" t="s">
        <v>297</v>
      </c>
      <c r="D17" s="163" t="s">
        <v>298</v>
      </c>
      <c r="E17" s="163" t="s">
        <v>320</v>
      </c>
      <c r="F17" s="164" t="s">
        <v>289</v>
      </c>
      <c r="G17" s="163" t="s">
        <v>321</v>
      </c>
      <c r="H17" s="164" t="s">
        <v>295</v>
      </c>
      <c r="I17" s="164" t="s">
        <v>291</v>
      </c>
      <c r="J17" s="163" t="s">
        <v>320</v>
      </c>
    </row>
    <row r="18" ht="22.5" customHeight="1" spans="1:10">
      <c r="A18" s="165"/>
      <c r="B18" s="165"/>
      <c r="C18" s="163" t="s">
        <v>307</v>
      </c>
      <c r="D18" s="163" t="s">
        <v>308</v>
      </c>
      <c r="E18" s="163" t="s">
        <v>322</v>
      </c>
      <c r="F18" s="164" t="s">
        <v>289</v>
      </c>
      <c r="G18" s="163" t="s">
        <v>294</v>
      </c>
      <c r="H18" s="164" t="s">
        <v>295</v>
      </c>
      <c r="I18" s="164" t="s">
        <v>291</v>
      </c>
      <c r="J18" s="163" t="s">
        <v>322</v>
      </c>
    </row>
    <row r="19" ht="22.5" customHeight="1" spans="1:10">
      <c r="A19" s="161" t="str">
        <f>"   "&amp;"哈巴雪山保护项目第一期专项资金"</f>
        <v>   哈巴雪山保护项目第一期专项资金</v>
      </c>
      <c r="B19" s="162" t="s">
        <v>323</v>
      </c>
      <c r="C19" s="165"/>
      <c r="D19" s="165"/>
      <c r="E19" s="165"/>
      <c r="F19" s="165"/>
      <c r="G19" s="165"/>
      <c r="H19" s="165"/>
      <c r="I19" s="165"/>
      <c r="J19" s="165"/>
    </row>
    <row r="20" ht="22.5" customHeight="1" spans="1:10">
      <c r="A20" s="165"/>
      <c r="B20" s="165"/>
      <c r="C20" s="163" t="s">
        <v>286</v>
      </c>
      <c r="D20" s="163" t="s">
        <v>287</v>
      </c>
      <c r="E20" s="163" t="s">
        <v>324</v>
      </c>
      <c r="F20" s="164" t="s">
        <v>289</v>
      </c>
      <c r="G20" s="163" t="s">
        <v>162</v>
      </c>
      <c r="H20" s="164" t="s">
        <v>325</v>
      </c>
      <c r="I20" s="164" t="s">
        <v>291</v>
      </c>
      <c r="J20" s="163" t="s">
        <v>326</v>
      </c>
    </row>
    <row r="21" ht="22.5" customHeight="1" spans="1:10">
      <c r="A21" s="165"/>
      <c r="B21" s="165"/>
      <c r="C21" s="163" t="s">
        <v>286</v>
      </c>
      <c r="D21" s="163" t="s">
        <v>315</v>
      </c>
      <c r="E21" s="163" t="s">
        <v>327</v>
      </c>
      <c r="F21" s="164" t="s">
        <v>289</v>
      </c>
      <c r="G21" s="163" t="s">
        <v>328</v>
      </c>
      <c r="H21" s="164" t="s">
        <v>295</v>
      </c>
      <c r="I21" s="164" t="s">
        <v>291</v>
      </c>
      <c r="J21" s="163" t="s">
        <v>327</v>
      </c>
    </row>
    <row r="22" ht="22.5" customHeight="1" spans="1:10">
      <c r="A22" s="165"/>
      <c r="B22" s="165"/>
      <c r="C22" s="163" t="s">
        <v>286</v>
      </c>
      <c r="D22" s="163" t="s">
        <v>318</v>
      </c>
      <c r="E22" s="163" t="s">
        <v>319</v>
      </c>
      <c r="F22" s="164" t="s">
        <v>289</v>
      </c>
      <c r="G22" s="163" t="s">
        <v>294</v>
      </c>
      <c r="H22" s="164" t="s">
        <v>295</v>
      </c>
      <c r="I22" s="164" t="s">
        <v>291</v>
      </c>
      <c r="J22" s="163" t="s">
        <v>319</v>
      </c>
    </row>
    <row r="23" ht="22.5" customHeight="1" spans="1:10">
      <c r="A23" s="165"/>
      <c r="B23" s="165"/>
      <c r="C23" s="163" t="s">
        <v>297</v>
      </c>
      <c r="D23" s="163" t="s">
        <v>298</v>
      </c>
      <c r="E23" s="163" t="s">
        <v>329</v>
      </c>
      <c r="F23" s="164" t="s">
        <v>289</v>
      </c>
      <c r="G23" s="163" t="s">
        <v>328</v>
      </c>
      <c r="H23" s="164" t="s">
        <v>295</v>
      </c>
      <c r="I23" s="164" t="s">
        <v>291</v>
      </c>
      <c r="J23" s="163" t="s">
        <v>329</v>
      </c>
    </row>
    <row r="24" ht="22.5" customHeight="1" spans="1:10">
      <c r="A24" s="165"/>
      <c r="B24" s="165"/>
      <c r="C24" s="163" t="s">
        <v>307</v>
      </c>
      <c r="D24" s="163" t="s">
        <v>308</v>
      </c>
      <c r="E24" s="163" t="s">
        <v>330</v>
      </c>
      <c r="F24" s="164" t="s">
        <v>289</v>
      </c>
      <c r="G24" s="163" t="s">
        <v>331</v>
      </c>
      <c r="H24" s="164" t="s">
        <v>295</v>
      </c>
      <c r="I24" s="164" t="s">
        <v>291</v>
      </c>
      <c r="J24" s="163" t="s">
        <v>330</v>
      </c>
    </row>
  </sheetData>
  <mergeCells count="2">
    <mergeCell ref="A2:J2"/>
    <mergeCell ref="A3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州对下转移支付预算表09-1</vt:lpstr>
      <vt:lpstr>州对下转移支付绩效目标表09-2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李映红</cp:lastModifiedBy>
  <dcterms:created xsi:type="dcterms:W3CDTF">2026-02-04T07:53:58Z</dcterms:created>
  <dcterms:modified xsi:type="dcterms:W3CDTF">2026-02-04T08:03:06Z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7FA1EFFC1C094994981395E7A45FCD53_13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