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5200" windowHeight="12015" activeTab="2"/>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州对下转移支付预算表09-1" sheetId="13" r:id="rId13"/>
    <sheet name="州对下转移支付绩效目标表09-2" sheetId="14" r:id="rId14"/>
    <sheet name="新增资产配置表10" sheetId="15" r:id="rId15"/>
    <sheet name="上级补助项目支出预算表11" sheetId="16" r:id="rId16"/>
    <sheet name="部门项目中期规划预算表12" sheetId="17" r:id="rId17"/>
    <sheet name="部门整体支出绩效目标表13" sheetId="18" r:id="rId18"/>
    <sheet name="部门单位基本信息表14" sheetId="19" r:id="rId19"/>
    <sheet name="重点领域项目名单15" sheetId="20" r:id="rId20"/>
  </sheets>
  <calcPr calcId="144525"/>
</workbook>
</file>

<file path=xl/sharedStrings.xml><?xml version="1.0" encoding="utf-8"?>
<sst xmlns="http://schemas.openxmlformats.org/spreadsheetml/2006/main" count="1455" uniqueCount="555">
  <si>
    <t>预算01-1表</t>
  </si>
  <si>
    <t>2026年部门财务收支预算总表</t>
  </si>
  <si>
    <t>单位:元</t>
  </si>
  <si>
    <t>收        入</t>
  </si>
  <si>
    <t>支        出</t>
  </si>
  <si>
    <t>项      目</t>
  </si>
  <si>
    <t>2026年预算数</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</si>
  <si>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</si>
  <si>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</si>
  <si>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</si>
  <si>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</si>
  <si>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</si>
  <si>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</si>
  <si>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</si>
  <si>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</si>
  <si>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</si>
  <si>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五、单位资金收入</t>
  </si>
  <si>
    <t>五、教育支出</t>
  </si>
  <si>
    <t xml:space="preserve"> 1、事业收入</t>
  </si>
  <si>
    <t>六、科学技术支出</t>
  </si>
  <si>
    <t xml:space="preserve"> 2、事业单位经营收入</t>
  </si>
  <si>
    <t>七、文化旅游体育与传媒支出</t>
  </si>
  <si>
    <t xml:space="preserve"> 3、上级补助收入</t>
  </si>
  <si>
    <t>八、社会保障和就业支出</t>
  </si>
  <si>
    <t xml:space="preserve"> 4、附属单位上缴收入</t>
  </si>
  <si>
    <t>九、卫生健康支出</t>
  </si>
  <si>
    <t xml:space="preserve"> 5、其他收入</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</si>
  <si>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</si>
  <si>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</si>
  <si>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</si>
  <si>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</si>
  <si>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</si>
  <si>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</si>
  <si>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</si>
  <si>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</si>
  <si>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</si>
  <si>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</si>
  <si>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</si>
  <si>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</si>
  <si>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</si>
  <si>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</si>
  <si>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</si>
  <si>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</si>
  <si>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</si>
  <si>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二十七、债务发行费用支出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</si>
  <si>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</si>
  <si>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</si>
  <si>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</si>
  <si>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</si>
  <si>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</si>
  <si>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</si>
  <si>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</si>
  <si>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</si>
  <si>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</si>
  <si>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</si>
  <si>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2026年部门收入预算表</t>
  </si>
  <si>
    <t>部门（单位）代码</t>
  </si>
  <si>
    <t>部门（单位）名称</t>
  </si>
  <si>
    <t>合计</t>
  </si>
  <si>
    <t>本年收入</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</si>
  <si>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</si>
  <si>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</si>
  <si>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</si>
  <si>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</si>
  <si>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</si>
  <si>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</si>
  <si>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</si>
  <si>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</si>
  <si>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</si>
  <si>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</si>
  <si>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</si>
  <si>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</si>
  <si>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283001</t>
  </si>
  <si>
    <t>迪庆藏族自治州工商业联合会</t>
  </si>
  <si>
    <t>预算01-3表</t>
  </si>
  <si>
    <t>2026年部门支出预算表</t>
  </si>
  <si>
    <t>科目编码</t>
  </si>
  <si>
    <t>科目名称</t>
  </si>
  <si>
    <t>基本支出</t>
  </si>
  <si>
    <t>项目支出</t>
  </si>
  <si>
    <t>财政专户管理的支出</t>
  </si>
  <si>
    <t>单位资金</t>
  </si>
  <si>
    <t>事业支出</t>
  </si>
  <si>
    <t>事业单位
经营支出</t>
  </si>
  <si>
    <t>上级补助支出</t>
  </si>
  <si>
    <t>附属单位补助支出</t>
  </si>
  <si>
    <t>其他支出</t>
  </si>
  <si>
    <t>201</t>
  </si>
  <si>
    <t>一般公共服务支出</t>
  </si>
  <si>
    <t>20128</t>
  </si>
  <si>
    <t>2012801</t>
  </si>
  <si>
    <t>其他民主党派及工商联事务支出"</t>
  </si>
  <si>
    <t>208</t>
  </si>
  <si>
    <t>社会保障和就业支出</t>
  </si>
  <si>
    <t>20805</t>
  </si>
  <si>
    <t>2080505</t>
  </si>
  <si>
    <t>2080506</t>
  </si>
  <si>
    <t>210</t>
  </si>
  <si>
    <t>卫生健康支出</t>
  </si>
  <si>
    <t>21011</t>
  </si>
  <si>
    <t>2101101</t>
  </si>
  <si>
    <t>2101102</t>
  </si>
  <si>
    <t>2101103</t>
  </si>
  <si>
    <t>2101199</t>
  </si>
  <si>
    <t>221</t>
  </si>
  <si>
    <t>住房保障支出</t>
  </si>
  <si>
    <t>22102</t>
  </si>
  <si>
    <t>2210201</t>
  </si>
  <si>
    <t>合  计</t>
  </si>
  <si>
    <t>预算02-1表</t>
  </si>
  <si>
    <t>2026年部门财政拨款收支预算总表</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</si>
  <si>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</si>
  <si>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</si>
  <si>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</si>
  <si>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</si>
  <si>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</si>
  <si>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</si>
  <si>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</si>
  <si>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</si>
  <si>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</si>
  <si>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</si>
  <si>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</si>
  <si>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</si>
  <si>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</si>
  <si>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</si>
  <si>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</si>
  <si>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</si>
  <si>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</si>
  <si>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</si>
  <si>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</si>
  <si>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</si>
  <si>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</si>
  <si>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</si>
  <si>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</si>
  <si>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</si>
  <si>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</si>
  <si>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</si>
  <si>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</si>
  <si>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</si>
  <si>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</si>
  <si>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</si>
  <si>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</si>
  <si>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</si>
  <si>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</si>
  <si>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（二十七）债务发行费用支出</t>
  </si>
  <si>
    <t>二、年终结转结余</t>
  </si>
  <si>
    <t>收 入 总 计</t>
  </si>
  <si>
    <t>预算02-2表</t>
  </si>
  <si>
    <t>2026年一般公共预算支出预算表（按功能科目分类）</t>
  </si>
  <si>
    <t>部门预算支出功能分类科目</t>
  </si>
  <si>
    <t>人员经费</t>
  </si>
  <si>
    <t>公用经费</t>
  </si>
  <si>
    <t>1</t>
  </si>
  <si>
    <t>2</t>
  </si>
  <si>
    <t>3</t>
  </si>
  <si>
    <t>5</t>
  </si>
  <si>
    <t>6</t>
  </si>
  <si>
    <t>7</t>
  </si>
  <si>
    <t>民主党派及工商联事务</t>
  </si>
  <si>
    <t>行政运行</t>
  </si>
  <si>
    <t>行政事业单位养老支出</t>
  </si>
  <si>
    <t>机关事业单位基本养老保险缴费支出</t>
  </si>
  <si>
    <t>2080599</t>
  </si>
  <si>
    <t>其他行政事业单位养老支出</t>
  </si>
  <si>
    <t>行政事业单位医疗</t>
  </si>
  <si>
    <t>行政单位医疗</t>
  </si>
  <si>
    <t>事业单位医疗</t>
  </si>
  <si>
    <t>公务员医疗补助</t>
  </si>
  <si>
    <t>其他行政事业单位医疗支出</t>
  </si>
  <si>
    <t>住房改革支出</t>
  </si>
  <si>
    <t>住房公积金</t>
  </si>
  <si>
    <t>预算03表</t>
  </si>
  <si>
    <t>2026年一般公共预算“三公”经费支出预算表</t>
  </si>
  <si>
    <t>单位：元</t>
  </si>
  <si>
    <t>“三公”经费合计</t>
  </si>
  <si>
    <t>因公出国（境）费</t>
  </si>
  <si>
    <t>公务用车购置及运行费</t>
  </si>
  <si>
    <t>公务接待费</t>
  </si>
  <si>
    <t>公务用车购置费</t>
  </si>
  <si>
    <t>公务用车运行费</t>
  </si>
  <si>
    <t>预算04表</t>
  </si>
  <si>
    <t>2026年部门基本支出预算表</t>
  </si>
  <si>
    <t>单位名称</t>
  </si>
  <si>
    <t>项目代码</t>
  </si>
  <si>
    <t>项目名称</t>
  </si>
  <si>
    <t>功能科目编码</t>
  </si>
  <si>
    <t>功能科目名称</t>
  </si>
  <si>
    <t>经济科目编码</t>
  </si>
  <si>
    <t>经济科目名称</t>
  </si>
  <si>
    <t>资金来源</t>
  </si>
  <si>
    <t>财政拨款结转结余</t>
  </si>
  <si>
    <t>全年数</t>
  </si>
  <si>
    <t>已提前安排</t>
  </si>
  <si>
    <t>抵扣上年垫付资金</t>
  </si>
  <si>
    <t>本次下达</t>
  </si>
  <si>
    <t>另文下达</t>
  </si>
  <si>
    <t>事业单位
经营收入</t>
  </si>
  <si>
    <t>已预拨</t>
  </si>
  <si>
    <t>533400210000000018800</t>
  </si>
  <si>
    <t>事业人员工资支出</t>
  </si>
  <si>
    <t>30101</t>
  </si>
  <si>
    <t>基本工资</t>
  </si>
  <si>
    <t>533400210000000018799</t>
  </si>
  <si>
    <t>行政人员工资支出</t>
  </si>
  <si>
    <t>30102</t>
  </si>
  <si>
    <t>津贴补贴</t>
  </si>
  <si>
    <t>533400231100001390462</t>
  </si>
  <si>
    <t>公务员基础绩效奖</t>
  </si>
  <si>
    <t>30103</t>
  </si>
  <si>
    <t>奖金</t>
  </si>
  <si>
    <t>30107</t>
  </si>
  <si>
    <t>绩效工资</t>
  </si>
  <si>
    <t>533400231100001390481</t>
  </si>
  <si>
    <t>事业人员规范后绩效奖</t>
  </si>
  <si>
    <t>533400210000000018801</t>
  </si>
  <si>
    <t>社会保障缴费</t>
  </si>
  <si>
    <t>30108</t>
  </si>
  <si>
    <t>机关事业单位基本养老保险缴费</t>
  </si>
  <si>
    <t>30110</t>
  </si>
  <si>
    <t>职工基本医疗保险缴费</t>
  </si>
  <si>
    <t>30111</t>
  </si>
  <si>
    <t>公务员医疗补助缴费</t>
  </si>
  <si>
    <t>30112</t>
  </si>
  <si>
    <t>其他社会保障缴费</t>
  </si>
  <si>
    <t>533400210000000018802</t>
  </si>
  <si>
    <t>30113</t>
  </si>
  <si>
    <t>533400210000000018814</t>
  </si>
  <si>
    <t>一般公用经费</t>
  </si>
  <si>
    <t>30211</t>
  </si>
  <si>
    <t>差旅费</t>
  </si>
  <si>
    <t>30201</t>
  </si>
  <si>
    <t>办公费</t>
  </si>
  <si>
    <t>30299</t>
  </si>
  <si>
    <t>其他商品和服务支出</t>
  </si>
  <si>
    <t>30202</t>
  </si>
  <si>
    <t>印刷费</t>
  </si>
  <si>
    <t>533400251100003594618</t>
  </si>
  <si>
    <t>30217</t>
  </si>
  <si>
    <t>30206</t>
  </si>
  <si>
    <t>电费</t>
  </si>
  <si>
    <t>30207</t>
  </si>
  <si>
    <t>邮电费</t>
  </si>
  <si>
    <t>533400231100001390483</t>
  </si>
  <si>
    <t>办公取暖费</t>
  </si>
  <si>
    <t>30208</t>
  </si>
  <si>
    <t>取暖费</t>
  </si>
  <si>
    <t>533400210000000018813</t>
  </si>
  <si>
    <t>工会经费</t>
  </si>
  <si>
    <t>30228</t>
  </si>
  <si>
    <t>533400241100002150507</t>
  </si>
  <si>
    <t>体检费</t>
  </si>
  <si>
    <t>533400261100004876908</t>
  </si>
  <si>
    <t>福利费</t>
  </si>
  <si>
    <t>533400210000000018809</t>
  </si>
  <si>
    <t>公务用车运行维护费</t>
  </si>
  <si>
    <t>30231</t>
  </si>
  <si>
    <t>533400210000000018811</t>
  </si>
  <si>
    <t>行政公务交通补贴</t>
  </si>
  <si>
    <t>30239</t>
  </si>
  <si>
    <t>其他交通费用</t>
  </si>
  <si>
    <t>533400221100000263108</t>
  </si>
  <si>
    <t>公务用车租赁费</t>
  </si>
  <si>
    <t>533400261100004876909</t>
  </si>
  <si>
    <t>离退休人员公用经费</t>
  </si>
  <si>
    <t>预算05-1表</t>
  </si>
  <si>
    <t>2026年部门项目支出预算表</t>
  </si>
  <si>
    <t>项目分类</t>
  </si>
  <si>
    <t>项目单位</t>
  </si>
  <si>
    <t>本年拨款</t>
  </si>
  <si>
    <t>其中：本次下达</t>
  </si>
  <si>
    <t>贷免扶补专项经费</t>
  </si>
  <si>
    <t>事业发展类</t>
  </si>
  <si>
    <t>533400221100000248735</t>
  </si>
  <si>
    <t>30216</t>
  </si>
  <si>
    <t>培训费</t>
  </si>
  <si>
    <t>迪庆州工商联总商会会费资金</t>
  </si>
  <si>
    <t>专项业务类</t>
  </si>
  <si>
    <t>533400261100004876484</t>
  </si>
  <si>
    <t>2012899</t>
  </si>
  <si>
    <t>其他民主党派及工商联事务支出</t>
  </si>
  <si>
    <t>30226</t>
  </si>
  <si>
    <t>劳务费</t>
  </si>
  <si>
    <t>30399</t>
  </si>
  <si>
    <t>其他对个人和家庭的补助</t>
  </si>
  <si>
    <t>非公经济党建工作专项经费</t>
  </si>
  <si>
    <t>533400221100000250988</t>
  </si>
  <si>
    <t>30214</t>
  </si>
  <si>
    <t>租赁费</t>
  </si>
  <si>
    <t>非公企业法治宣传教育培训工作专项经费</t>
  </si>
  <si>
    <t>533400221100000248969</t>
  </si>
  <si>
    <t>光彩事业促进会工作专项经费</t>
  </si>
  <si>
    <t>533400221100000249010</t>
  </si>
  <si>
    <t>30215</t>
  </si>
  <si>
    <t>会议费</t>
  </si>
  <si>
    <t>基层商协会建设工作专项经费</t>
  </si>
  <si>
    <t>533400221100000249050</t>
  </si>
  <si>
    <t>信息化建设工作专项经费</t>
  </si>
  <si>
    <t>533400221100000249205</t>
  </si>
  <si>
    <t>30227</t>
  </si>
  <si>
    <t>委托业务费</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</si>
  <si>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</si>
  <si>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</si>
  <si>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</si>
  <si>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</si>
  <si>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</si>
  <si>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</si>
  <si>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</si>
  <si>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</si>
  <si>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</si>
  <si>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</si>
  <si>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</si>
  <si>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</si>
  <si>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切实履行工商联对商会的指导、引导和服务职责，推动统战工作向商会组织有效覆盖</t>
  </si>
  <si>
    <t>产出指标</t>
  </si>
  <si>
    <t>数量指标</t>
  </si>
  <si>
    <t>会员会费</t>
  </si>
  <si>
    <t>&lt;=</t>
  </si>
  <si>
    <t>30</t>
  </si>
  <si>
    <t>万元</t>
  </si>
  <si>
    <t>定性指标</t>
  </si>
  <si>
    <t>会员会费小于30万元</t>
  </si>
  <si>
    <t>质量指标</t>
  </si>
  <si>
    <t>资金使用率</t>
  </si>
  <si>
    <t>&gt;=</t>
  </si>
  <si>
    <t>85</t>
  </si>
  <si>
    <t>%</t>
  </si>
  <si>
    <t>资金使用率大于85%</t>
  </si>
  <si>
    <t>时效指标</t>
  </si>
  <si>
    <t>资金使用时效</t>
  </si>
  <si>
    <t>2025年12月31日</t>
  </si>
  <si>
    <t>年-月-日</t>
  </si>
  <si>
    <t>资金使用时效2025年12月31日前</t>
  </si>
  <si>
    <t>效益指标</t>
  </si>
  <si>
    <t>社会效益</t>
  </si>
  <si>
    <t>提高会员工作积极性</t>
  </si>
  <si>
    <t>不断提高会员工作积极性</t>
  </si>
  <si>
    <t>满意度指标</t>
  </si>
  <si>
    <t>服务对象满意度</t>
  </si>
  <si>
    <t>商会会员满意度</t>
  </si>
  <si>
    <t>90</t>
  </si>
  <si>
    <t>商会会员满意度大于90%</t>
  </si>
  <si>
    <t>通过以上工作的开展，进一步深入研究我州基层商、协会的现状及问题，积极探索发挥基层商会作用的方法与途径，力争创建5——7个商、协会，不断加强和提高商协会的服务能力和服务水平，更好地服务我州经济社会发展大局。</t>
  </si>
  <si>
    <t>新增商协会的数量</t>
  </si>
  <si>
    <t>个</t>
  </si>
  <si>
    <t>定量指标</t>
  </si>
  <si>
    <t>新增商协会数量</t>
  </si>
  <si>
    <t>完成时效</t>
  </si>
  <si>
    <t>2026年12月31日</t>
  </si>
  <si>
    <t>10分</t>
  </si>
  <si>
    <t>经济效益</t>
  </si>
  <si>
    <t>培训人数</t>
  </si>
  <si>
    <t>100</t>
  </si>
  <si>
    <t>人次</t>
  </si>
  <si>
    <t>培训人次</t>
  </si>
  <si>
    <t>可持续影响</t>
  </si>
  <si>
    <t>可持续影响力</t>
  </si>
  <si>
    <t>可持续影响力大于85%</t>
  </si>
  <si>
    <t>参与培训人员的满意度</t>
  </si>
  <si>
    <t>95</t>
  </si>
  <si>
    <t>培训人员的满意度上是否能达到95%以上的满意程度</t>
  </si>
  <si>
    <t>通过以上工作的开展，能吸引越来越多的爱心非公企业家积极投身到勇担社会责任回馈感恩社会的光彩事业中来，从而促进我州扶贫开发工作、教育卫生等社会事业的进一步发展，而一些投资扶贫项目将促进我州非公经济进一步发展，与外地光彩会的交流与沟通必将促进我州光彩事业工作的进一步发展，从而为迪庆建设成全国繁荣发展与长治久安藏区示范区做出应有贡献。</t>
  </si>
  <si>
    <t>完成培训数量</t>
  </si>
  <si>
    <t>1.00</t>
  </si>
  <si>
    <t>完成培训数量大于1个</t>
  </si>
  <si>
    <t>完成质量</t>
  </si>
  <si>
    <t>完成质量大于85%</t>
  </si>
  <si>
    <t>下基层时间</t>
  </si>
  <si>
    <t>天</t>
  </si>
  <si>
    <t>下基层了解情况</t>
  </si>
  <si>
    <t>帮助困难大学生解决实际困难</t>
  </si>
  <si>
    <t>10</t>
  </si>
  <si>
    <t>受惠学子满意度指标</t>
  </si>
  <si>
    <t>受惠学子满意度指标是否达到95%</t>
  </si>
  <si>
    <t>通过该项目实施，强化宣传教育，不断激发非公经济人士创业发展新动力。加强非公经济人士思想政治教育。深入开展非公经济人士教育实践活动。强化基层调研，不断提升工商联组织建言献策新水平。深入开展调查研究。认真履行参政议政职能。切实当好桥梁纽带和助手。强化组织建设，不断发挥商会组织参与社会管理新作用。切实抓好基层工商联建设。大力加强商会组织培育发展。不断加强工商联会员队伍建设。强化服务创新，不断展现工商联助推企业转型发展新作为。不断加大法律服务力度。进一步加强各类服务载体建设。切实做好对外联络服务工作。</t>
  </si>
  <si>
    <t>培训场次</t>
  </si>
  <si>
    <t>次</t>
  </si>
  <si>
    <t>每年培训不少于2次</t>
  </si>
  <si>
    <t>培训完成率</t>
  </si>
  <si>
    <t>=</t>
  </si>
  <si>
    <t>培训完成率达95%</t>
  </si>
  <si>
    <t>完成时间</t>
  </si>
  <si>
    <t>2025年12月31日前完成</t>
  </si>
  <si>
    <t>培训时间</t>
  </si>
  <si>
    <t>72</t>
  </si>
  <si>
    <t>小时</t>
  </si>
  <si>
    <t>是否按项目计划表完成每项活动</t>
  </si>
  <si>
    <t>200</t>
  </si>
  <si>
    <t>开展宣传教育，组织培训200人次的培训</t>
  </si>
  <si>
    <t>参与培训人员的满意度指标</t>
  </si>
  <si>
    <t>参与培训人员的满意度是否达95%</t>
  </si>
  <si>
    <t>通过以上信息平台的建立，进一步提升工商联为会员服务的效率和水平，促进政府与企业、企业与企业间的信息交流与沟通。进一步使迪庆州非公企业与民众更加及时了解工商联最新工作和活动情况，引导非公有制经济人士及时了解和学习贯彻党的路线方针政策，遵守国家法律法规，促进社会和谐稳定；通过建立在线留言、在线咨询解答平台，引导企业人士积极参政议政，发挥民主监督和建言献策作用，同时收集并反映非公有制企业和非公有制经济人士利益诉求，维护其合法权益；通过发布招商引资项目、发布产品信息，积极推动经贸交流和协作，促进迪庆经济社会发展。</t>
  </si>
  <si>
    <t>培训的人数</t>
  </si>
  <si>
    <t>参加培训的人数</t>
  </si>
  <si>
    <t>完成率</t>
  </si>
  <si>
    <t>完成率大于90%</t>
  </si>
  <si>
    <t>2026年12月31日前完成</t>
  </si>
  <si>
    <t>网站推广的户数</t>
  </si>
  <si>
    <t>50</t>
  </si>
  <si>
    <t>人(户)</t>
  </si>
  <si>
    <t>是否培训人员的满意度上能达到95%以上的满意程度</t>
  </si>
  <si>
    <t>新增支部数</t>
  </si>
  <si>
    <t>新成立党支部数</t>
  </si>
  <si>
    <t>发展党员</t>
  </si>
  <si>
    <t>18</t>
  </si>
  <si>
    <t>人</t>
  </si>
  <si>
    <t>发展党员数</t>
  </si>
  <si>
    <t>党员对象满意度</t>
  </si>
  <si>
    <t>党员对象满意度达95%</t>
  </si>
  <si>
    <t>通过组建创业导师队、开展创业培训、提供一对一、多对一帮扶、建立个人信息、及时帮助200名创业者解决创业过程中遇到的困难和问题，帮助200个失业人员实现创业的梦想，且预计将能提供出600—750个就业岗位，进一步促进我州小微非公经济健康发展。</t>
  </si>
  <si>
    <t>完成 “贷免扶补”工作名额、举办培训班人数的数量</t>
  </si>
  <si>
    <t>完成 “贷免扶补”工作200个、举办培训班人数最少200人</t>
  </si>
  <si>
    <t>完成及时率</t>
  </si>
  <si>
    <t>完成及时率85%</t>
  </si>
  <si>
    <t>发放准确率</t>
  </si>
  <si>
    <t>发放准确率100%</t>
  </si>
  <si>
    <t>完成放款金额</t>
  </si>
  <si>
    <t>600</t>
  </si>
  <si>
    <t>“贷免扶补”40户，户均15万</t>
  </si>
  <si>
    <t>受惠创业者的满意度指标</t>
  </si>
  <si>
    <t>受惠创业者的满意度上能达到95%以上的满意程度</t>
  </si>
  <si>
    <t>预算06表</t>
  </si>
  <si>
    <t>2026年部门政府性基金预算支出预算表</t>
  </si>
  <si>
    <t>政府性基金预算支出预算表</t>
  </si>
  <si>
    <t>单位名称：全部</t>
  </si>
  <si>
    <t>本年政府性基金预算支出</t>
  </si>
  <si>
    <t>预算07表</t>
  </si>
  <si>
    <t>2026年部门政府采购预算表</t>
  </si>
  <si>
    <t>预算项目</t>
  </si>
  <si>
    <t>采购项目</t>
  </si>
  <si>
    <t>采购目录</t>
  </si>
  <si>
    <t>计量
单位</t>
  </si>
  <si>
    <t>数量</t>
  </si>
  <si>
    <t>面向中小企业预留资金</t>
  </si>
  <si>
    <t>政府性
基金</t>
  </si>
  <si>
    <t>国有资本经营收益</t>
  </si>
  <si>
    <t>财政专户管理的收入</t>
  </si>
  <si>
    <t>燃料费</t>
  </si>
  <si>
    <t>C23120302 车辆加油、添加燃料服务</t>
  </si>
  <si>
    <t>元</t>
  </si>
  <si>
    <t>维修维护</t>
  </si>
  <si>
    <t>C23120301 车辆维修和保养服务</t>
  </si>
  <si>
    <t>保险</t>
  </si>
  <si>
    <t>C1804010201 机动车保险服务</t>
  </si>
  <si>
    <t>办公用纸</t>
  </si>
  <si>
    <t>A05040101 复印纸</t>
  </si>
  <si>
    <t>办公用复印纸</t>
  </si>
  <si>
    <t>软件</t>
  </si>
  <si>
    <t>A08060301 基础软件</t>
  </si>
  <si>
    <t>台式电脑</t>
  </si>
  <si>
    <t>A02010105 台式计算机</t>
  </si>
  <si>
    <t>预算08表</t>
  </si>
  <si>
    <t>2026年部门政府购买服务预算表</t>
  </si>
  <si>
    <t>政府购买服务项目</t>
  </si>
  <si>
    <t>政府购买服务目录</t>
  </si>
  <si>
    <t>此表为空表</t>
  </si>
  <si>
    <t>预算09-1表</t>
  </si>
  <si>
    <t>2026年州对下转移支付预算表</t>
  </si>
  <si>
    <t>单位名称（项目）</t>
  </si>
  <si>
    <t>地区</t>
  </si>
  <si>
    <t>政府性基金</t>
  </si>
  <si>
    <t>开发区</t>
  </si>
  <si>
    <t>香格里拉市</t>
  </si>
  <si>
    <t>德钦县</t>
  </si>
  <si>
    <t>维西县</t>
  </si>
  <si>
    <t>预算09-2表</t>
  </si>
  <si>
    <t>2026年州对下转移支付绩效目标表</t>
  </si>
  <si>
    <t/>
  </si>
  <si>
    <t>预算10表</t>
  </si>
  <si>
    <t>2026年新增资产配置表</t>
  </si>
  <si>
    <t>资产类别</t>
  </si>
  <si>
    <t>资产分类代码.名称</t>
  </si>
  <si>
    <t>资产名称</t>
  </si>
  <si>
    <t>计量单位</t>
  </si>
  <si>
    <t>财政部门批复数（元）</t>
  </si>
  <si>
    <t>单价</t>
  </si>
  <si>
    <t>金额</t>
  </si>
  <si>
    <t>预算11表</t>
  </si>
  <si>
    <t>2026年上级补助项目支出预算表</t>
  </si>
  <si>
    <t>上级补助</t>
  </si>
  <si>
    <t>预算12表</t>
  </si>
  <si>
    <t>2026年部门项目支出中期规划预算表</t>
  </si>
  <si>
    <t>项目级次</t>
  </si>
  <si>
    <t>2026年</t>
  </si>
  <si>
    <t>2027年</t>
  </si>
  <si>
    <t>2028年</t>
  </si>
  <si>
    <t>313 事业发展类</t>
  </si>
  <si>
    <t>本级</t>
  </si>
  <si>
    <t>预算13表</t>
  </si>
  <si>
    <t>部门整体支出绩效目标表</t>
  </si>
  <si>
    <t>部门名称</t>
  </si>
  <si>
    <t>内容</t>
  </si>
  <si>
    <t>说明</t>
  </si>
  <si>
    <t>部门总体目标</t>
  </si>
  <si>
    <t>部门职责</t>
  </si>
  <si>
    <t>迪庆州工商联是中国共产党领导的工商界组成的人民团体和民间商会，是人民政协的组成部门，具有统战性、经济性和民间性，是党联系非公有制经济的桥梁和纽带，是政府管理非公有制经济的助手。2024年主要职能和任务是：参与全州政治、经济和社会生活中的重要问题的政治协商，发挥民主监督作用，积极参政议政；做工商界代表人士政治安排的推荐工作；宣传、贯彻党和国家的路线、方针和政策，推动企业文化建设；代表并维护会员企业和非公有制企业的合法权益，反映会员的意见、建议和要求；引导和带领非公有制经济人士参与光彩事业和社会公益事业活动；为非公有制企业提供信息、科技、管理、法律、会计、审计、融资、咨询等服务；开展专业培训，帮助非公有制企业改进经营管理，完善财会管理，提高生产技术和产品质量；组织非公有制企业举办和参加各种对内对外展销会、交易会，组织出境出国考察访问，帮助企业开拓市场；增进与各地工商社团及工商经济界人士的联系和友谊，促进经济、技术和贸易合作的发展，协助引进资金、技术、人才。</t>
  </si>
  <si>
    <t>根据三定方案归纳</t>
  </si>
  <si>
    <t>总体绩效目标
（2026-2028年期间）</t>
  </si>
  <si>
    <t>通过项目实施实现参与全州政治、经济和社会生活中的重要问题的政治协商，发挥民主监督作用，积极参政议政；做工商界代表人士政治安排的推荐工作；宣传、贯彻党和国家的路线、方针和政策，推动企业文化建设；代表并维护会员企业和非公有制企业的合法权益，反映会员的意见、建议和要求；引导和带领非公有制经济人士参与光彩事业和社会公益事业活动；为非公有制企业提供信息、科技、管理、法律、会计、审计、融资、咨询等服务；开展专业培训，帮助非公有制企业改进经营管理，完善财会管理，提高生产技术和产品质量；组织非公有制企业举办和参加各种对内对外展销会、交易会，组织出境出国考察访问，帮助企业开拓市场；增进与各地工商社团及工商经济界人士的联系和友谊，促进经济、技术和贸易合作的发展，协助引进资金、技术、人才。</t>
  </si>
  <si>
    <t>根据部门职责，中长期规划，各级党委，各级政府要求归纳</t>
  </si>
  <si>
    <t>部门年度目标</t>
  </si>
  <si>
    <t>预算年度（2026年）
绩效目标</t>
  </si>
  <si>
    <t>部门年度重点工作任务对应的目标或措施预计的产出和效果，每项工作任务都有明确的一项或几项目标。</t>
  </si>
  <si>
    <t>二、部门年度重点工作任务</t>
  </si>
  <si>
    <t>部门职能职责</t>
  </si>
  <si>
    <t>主要内容</t>
  </si>
  <si>
    <t>对应项目</t>
  </si>
  <si>
    <t>预算申报金额（元）</t>
  </si>
  <si>
    <t>总额</t>
  </si>
  <si>
    <t>财政拨款</t>
  </si>
  <si>
    <t>其他资金</t>
  </si>
  <si>
    <t>工商联部门职能职责 传教育，不断激发非公经济人士创业发展新动力；推动企业文化建设；代表并维护会员企业和非公有制企业的合法权益，反映会员的意见、建议和要求；引导和带领非公有制经济人士参与光彩事业和社会公益事业活动；为非公有制企业提供信息、科技、管理、法律、会计、审计、融资、咨询等服务；开展专业培训，帮助非公有制企业改进经营管理，完善财会管理，提高生产技术和产品质量；组织非公有制企业举办和参加各种对内对外展销会、交易会，组织出境出国考察访问，帮助企业开拓市场；增进与各地工商社团及工商经济界人士的联系和友谊，促进经济、技术和贸易合作的发展，协助引进资金、技术、人才。</t>
  </si>
  <si>
    <t>强化宣传教育，不断激发非公经济人士创业发展新动力；推动企业文化建设；代表并维护会员企业和非公有制企业的合法权益，反映会员的意见、建议和要求；引导和带领非公有制经济人士参与光彩事业和社会公益事业活动；为非公有制企业提供信息、科技、管理、法律、会计、审计、融资、咨询等服务；开展专业培训，帮助非公有制企业改进经营管理，完善财会管理，提高生产技术和产品质量；组织非公有制企业举办和参加各种对内对外展销会、交易会，组织出境出国考察访问，帮助企业开拓市场；增进与各地工商社团及工商经济界人士的联系和友谊，促进经济、技术和贸易合作的发展，协助引进资金、技术、人才。</t>
  </si>
  <si>
    <t>三、部门整体支出绩效指标</t>
  </si>
  <si>
    <t>绩效指标</t>
  </si>
  <si>
    <t>评（扣）分标准</t>
  </si>
  <si>
    <t>绩效指标设定依据及指标值数据来源</t>
  </si>
  <si>
    <t xml:space="preserve">二级指标 </t>
  </si>
  <si>
    <t>完成项目占比</t>
  </si>
  <si>
    <t>20分</t>
  </si>
  <si>
    <t>完成项目占比大于90%</t>
  </si>
  <si>
    <t>年底支出</t>
  </si>
  <si>
    <t>完成质量大于90%</t>
  </si>
  <si>
    <t>年底考核</t>
  </si>
  <si>
    <t>社会效益大于90%</t>
  </si>
  <si>
    <t>工作总结</t>
  </si>
  <si>
    <t>满意度</t>
  </si>
  <si>
    <t>40分</t>
  </si>
  <si>
    <t>满意度大于90%</t>
  </si>
  <si>
    <t>问卷调查</t>
  </si>
  <si>
    <t>预算14表</t>
  </si>
  <si>
    <t>部门单位基本信息表</t>
  </si>
  <si>
    <t>单位：人、辆</t>
  </si>
  <si>
    <t>单位性质</t>
  </si>
  <si>
    <t>财政供给政策</t>
  </si>
  <si>
    <t>定编人员数</t>
  </si>
  <si>
    <t>在职实有人数</t>
  </si>
  <si>
    <t>人员编制数</t>
  </si>
  <si>
    <t>离退休人数</t>
  </si>
  <si>
    <t>其他人员</t>
  </si>
  <si>
    <t>车辆</t>
  </si>
  <si>
    <t>财政全供养</t>
  </si>
  <si>
    <t>财政部分供养实有人数</t>
  </si>
  <si>
    <t>离休</t>
  </si>
  <si>
    <t>退休</t>
  </si>
  <si>
    <t>编制数</t>
  </si>
  <si>
    <t>实有数</t>
  </si>
  <si>
    <t>行政</t>
  </si>
  <si>
    <t>事业</t>
  </si>
  <si>
    <t>事业编制数[工勤]</t>
  </si>
  <si>
    <t>提前退休</t>
  </si>
  <si>
    <t>**</t>
  </si>
  <si>
    <t>民主党派机关</t>
  </si>
  <si>
    <t>一级预算单位</t>
  </si>
  <si>
    <t>州级部门预算重点领域项目名单</t>
  </si>
  <si>
    <t>序号</t>
  </si>
</sst>
</file>

<file path=xl/styles.xml><?xml version="1.0" encoding="utf-8"?>
<styleSheet xmlns="http://schemas.openxmlformats.org/spreadsheetml/2006/main">
  <numFmts count="9">
    <numFmt numFmtId="41" formatCode="_ * #,##0_ ;_ * \-#,##0_ ;_ * &quot;-&quot;_ ;_ @_ "/>
    <numFmt numFmtId="44" formatCode="_ &quot;￥&quot;* #,##0.00_ ;_ &quot;￥&quot;* \-#,##0.00_ ;_ &quot;￥&quot;* &quot;-&quot;??_ ;_ @_ "/>
    <numFmt numFmtId="42" formatCode="_ &quot;￥&quot;* #,##0_ ;_ &quot;￥&quot;* \-#,##0_ ;_ &quot;￥&quot;* &quot;-&quot;_ ;_ @_ "/>
    <numFmt numFmtId="176" formatCode="hh:mm:ss"/>
    <numFmt numFmtId="177" formatCode="#,##0.00;\-#,##0.00;;@"/>
    <numFmt numFmtId="178" formatCode="yyyy\-mm\-dd"/>
    <numFmt numFmtId="43" formatCode="_ * #,##0.00_ ;_ * \-#,##0.00_ ;_ * &quot;-&quot;??_ ;_ @_ "/>
    <numFmt numFmtId="179" formatCode="#,##0;\-#,##0;;@"/>
    <numFmt numFmtId="180" formatCode="yyyy\-mm\-dd\ hh:mm:ss"/>
  </numFmts>
  <fonts count="49">
    <font>
      <sz val="11"/>
      <color theme="1"/>
      <name val="宋体"/>
      <charset val="134"/>
      <scheme val="minor"/>
    </font>
    <font>
      <b/>
      <sz val="24"/>
      <color theme="1"/>
      <name val="宋体"/>
      <charset val="134"/>
    </font>
    <font>
      <sz val="9"/>
      <color theme="1"/>
      <name val="宋体"/>
      <charset val="134"/>
    </font>
    <font>
      <b/>
      <sz val="11"/>
      <color theme="1"/>
      <name val="宋体"/>
      <charset val="134"/>
    </font>
    <font>
      <sz val="24"/>
      <color theme="1"/>
      <name val="宋体"/>
      <charset val="134"/>
    </font>
    <font>
      <sz val="9"/>
      <color rgb="FF000000"/>
      <name val="宋体"/>
      <charset val="134"/>
    </font>
    <font>
      <b/>
      <sz val="24"/>
      <color rgb="FF000000"/>
      <name val="宋体"/>
      <charset val="134"/>
    </font>
    <font>
      <sz val="24"/>
      <color rgb="FF000000"/>
      <name val="宋体"/>
      <charset val="134"/>
    </font>
    <font>
      <b/>
      <sz val="9"/>
      <color rgb="FF000000"/>
      <name val="宋体"/>
      <charset val="134"/>
    </font>
    <font>
      <sz val="10"/>
      <color rgb="FF000000"/>
      <name val="宋体"/>
      <charset val="134"/>
    </font>
    <font>
      <sz val="22"/>
      <color rgb="FF000000"/>
      <name val="方正小标宋简体"/>
      <charset val="134"/>
    </font>
    <font>
      <b/>
      <sz val="23"/>
      <color rgb="FF000000"/>
      <name val="宋体"/>
      <charset val="134"/>
    </font>
    <font>
      <sz val="11"/>
      <color rgb="FF000000"/>
      <name val="宋体"/>
      <charset val="134"/>
    </font>
    <font>
      <sz val="10"/>
      <color theme="1"/>
      <name val="宋体"/>
      <charset val="134"/>
    </font>
    <font>
      <b/>
      <sz val="23"/>
      <color theme="1"/>
      <name val="宋体"/>
      <charset val="134"/>
    </font>
    <font>
      <sz val="11"/>
      <color theme="1"/>
      <name val="宋体"/>
      <charset val="134"/>
    </font>
    <font>
      <sz val="10"/>
      <color rgb="FFFFFFFF"/>
      <name val="宋体"/>
      <charset val="134"/>
    </font>
    <font>
      <b/>
      <sz val="21"/>
      <color rgb="FF000000"/>
      <name val="宋体"/>
      <charset val="134"/>
    </font>
    <font>
      <sz val="22"/>
      <color theme="1"/>
      <name val="方正小标宋简体"/>
      <charset val="134"/>
    </font>
    <font>
      <sz val="18"/>
      <color theme="1"/>
      <name val="Microsoft Sans Serif"/>
      <charset val="134"/>
    </font>
    <font>
      <sz val="12"/>
      <color theme="1"/>
      <name val="宋体"/>
      <charset val="134"/>
    </font>
    <font>
      <sz val="20"/>
      <color rgb="FF000000"/>
      <name val="宋体"/>
      <charset val="134"/>
    </font>
    <font>
      <b/>
      <sz val="10"/>
      <color rgb="FF000000"/>
      <name val="宋体"/>
      <charset val="134"/>
    </font>
    <font>
      <sz val="10"/>
      <color theme="1"/>
      <name val="Arial"/>
      <charset val="134"/>
    </font>
    <font>
      <sz val="28"/>
      <color rgb="FF000000"/>
      <name val="宋体"/>
      <charset val="134"/>
    </font>
    <font>
      <sz val="10"/>
      <color theme="1"/>
      <name val="Microsoft YaHei UI"/>
      <charset val="134"/>
    </font>
    <font>
      <sz val="30"/>
      <color rgb="FF000000"/>
      <name val="宋体"/>
      <charset val="134"/>
    </font>
    <font>
      <sz val="19"/>
      <color rgb="FF000000"/>
      <name val="宋体"/>
      <charset val="134"/>
    </font>
    <font>
      <b/>
      <sz val="11"/>
      <color rgb="FF000000"/>
      <name val="宋体"/>
      <charset val="134"/>
    </font>
    <font>
      <sz val="11"/>
      <color rgb="FF9C0006"/>
      <name val="宋体"/>
      <charset val="0"/>
      <scheme val="minor"/>
    </font>
    <font>
      <sz val="11"/>
      <color rgb="FF9C6500"/>
      <name val="宋体"/>
      <charset val="0"/>
      <scheme val="minor"/>
    </font>
    <font>
      <sz val="11"/>
      <color theme="0"/>
      <name val="宋体"/>
      <charset val="0"/>
      <scheme val="minor"/>
    </font>
    <font>
      <b/>
      <sz val="11"/>
      <color theme="3"/>
      <name val="宋体"/>
      <charset val="134"/>
      <scheme val="minor"/>
    </font>
    <font>
      <sz val="11"/>
      <color rgb="FF006100"/>
      <name val="宋体"/>
      <charset val="0"/>
      <scheme val="minor"/>
    </font>
    <font>
      <sz val="11"/>
      <color rgb="FFFA7D00"/>
      <name val="宋体"/>
      <charset val="0"/>
      <scheme val="minor"/>
    </font>
    <font>
      <b/>
      <sz val="11"/>
      <color rgb="FFFFFFFF"/>
      <name val="宋体"/>
      <charset val="0"/>
      <scheme val="minor"/>
    </font>
    <font>
      <b/>
      <sz val="11"/>
      <color rgb="FF3F3F3F"/>
      <name val="宋体"/>
      <charset val="0"/>
      <scheme val="minor"/>
    </font>
    <font>
      <sz val="11"/>
      <color rgb="FF3F3F76"/>
      <name val="宋体"/>
      <charset val="0"/>
      <scheme val="minor"/>
    </font>
    <font>
      <sz val="11"/>
      <color theme="1"/>
      <name val="宋体"/>
      <charset val="0"/>
      <scheme val="minor"/>
    </font>
    <font>
      <b/>
      <sz val="13"/>
      <color theme="3"/>
      <name val="宋体"/>
      <charset val="134"/>
      <scheme val="minor"/>
    </font>
    <font>
      <sz val="9"/>
      <name val="宋体"/>
      <charset val="134"/>
    </font>
    <font>
      <b/>
      <sz val="18"/>
      <color theme="3"/>
      <name val="宋体"/>
      <charset val="134"/>
      <scheme val="minor"/>
    </font>
    <font>
      <sz val="11"/>
      <color rgb="FFFF0000"/>
      <name val="宋体"/>
      <charset val="0"/>
      <scheme val="minor"/>
    </font>
    <font>
      <b/>
      <sz val="11"/>
      <color theme="1"/>
      <name val="宋体"/>
      <charset val="0"/>
      <scheme val="minor"/>
    </font>
    <font>
      <u/>
      <sz val="11"/>
      <color rgb="FF800080"/>
      <name val="宋体"/>
      <charset val="0"/>
      <scheme val="minor"/>
    </font>
    <font>
      <b/>
      <sz val="15"/>
      <color theme="3"/>
      <name val="宋体"/>
      <charset val="134"/>
      <scheme val="minor"/>
    </font>
    <font>
      <b/>
      <sz val="11"/>
      <color rgb="FFFA7D00"/>
      <name val="宋体"/>
      <charset val="0"/>
      <scheme val="minor"/>
    </font>
    <font>
      <u/>
      <sz val="11"/>
      <color rgb="FF0000FF"/>
      <name val="宋体"/>
      <charset val="0"/>
      <scheme val="minor"/>
    </font>
    <font>
      <i/>
      <sz val="11"/>
      <color rgb="FF7F7F7F"/>
      <name val="宋体"/>
      <charset val="0"/>
      <scheme val="minor"/>
    </font>
  </fonts>
  <fills count="35">
    <fill>
      <patternFill patternType="none"/>
    </fill>
    <fill>
      <patternFill patternType="gray125"/>
    </fill>
    <fill>
      <patternFill patternType="solid">
        <fgColor rgb="FFFFFFFF"/>
        <bgColor indexed="64"/>
      </patternFill>
    </fill>
    <fill>
      <patternFill patternType="solid">
        <fgColor rgb="FFF2F2F2"/>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rgb="FFC6EFCE"/>
        <bgColor indexed="64"/>
      </patternFill>
    </fill>
    <fill>
      <patternFill patternType="solid">
        <fgColor rgb="FFA5A5A5"/>
        <bgColor indexed="64"/>
      </patternFill>
    </fill>
    <fill>
      <patternFill patternType="solid">
        <fgColor rgb="FFF2F2F2"/>
        <bgColor indexed="64"/>
      </patternFill>
    </fill>
    <fill>
      <patternFill patternType="solid">
        <fgColor rgb="FFFFCC99"/>
        <bgColor indexed="64"/>
      </patternFill>
    </fill>
    <fill>
      <patternFill patternType="solid">
        <fgColor theme="9" tint="0.399975585192419"/>
        <bgColor indexed="64"/>
      </patternFill>
    </fill>
    <fill>
      <patternFill patternType="solid">
        <fgColor theme="7" tint="0.599993896298105"/>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9" tint="0.799981688894314"/>
        <bgColor indexed="64"/>
      </patternFill>
    </fill>
    <fill>
      <patternFill patternType="solid">
        <fgColor theme="9"/>
        <bgColor indexed="64"/>
      </patternFill>
    </fill>
    <fill>
      <patternFill patternType="solid">
        <fgColor theme="6" tint="0.399975585192419"/>
        <bgColor indexed="64"/>
      </patternFill>
    </fill>
    <fill>
      <patternFill patternType="solid">
        <fgColor theme="4" tint="0.799981688894314"/>
        <bgColor indexed="64"/>
      </patternFill>
    </fill>
    <fill>
      <patternFill patternType="solid">
        <fgColor theme="6"/>
        <bgColor indexed="64"/>
      </patternFill>
    </fill>
    <fill>
      <patternFill patternType="solid">
        <fgColor theme="8"/>
        <bgColor indexed="64"/>
      </patternFill>
    </fill>
    <fill>
      <patternFill patternType="solid">
        <fgColor theme="5" tint="0.399975585192419"/>
        <bgColor indexed="64"/>
      </patternFill>
    </fill>
    <fill>
      <patternFill patternType="solid">
        <fgColor theme="5" tint="0.599993896298105"/>
        <bgColor indexed="64"/>
      </patternFill>
    </fill>
    <fill>
      <patternFill patternType="solid">
        <fgColor rgb="FFFFFFCC"/>
        <bgColor indexed="64"/>
      </patternFill>
    </fill>
    <fill>
      <patternFill patternType="solid">
        <fgColor theme="9" tint="0.599993896298105"/>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7"/>
        <bgColor indexed="64"/>
      </patternFill>
    </fill>
    <fill>
      <patternFill patternType="solid">
        <fgColor theme="5" tint="0.799981688894314"/>
        <bgColor indexed="64"/>
      </patternFill>
    </fill>
    <fill>
      <patternFill patternType="solid">
        <fgColor theme="8" tint="0.399975585192419"/>
        <bgColor indexed="64"/>
      </patternFill>
    </fill>
    <fill>
      <patternFill patternType="solid">
        <fgColor theme="6" tint="0.599993896298105"/>
        <bgColor indexed="64"/>
      </patternFill>
    </fill>
    <fill>
      <patternFill patternType="solid">
        <fgColor theme="5"/>
        <bgColor indexed="64"/>
      </patternFill>
    </fill>
    <fill>
      <patternFill patternType="solid">
        <fgColor theme="7" tint="0.799981688894314"/>
        <bgColor indexed="64"/>
      </patternFill>
    </fill>
    <fill>
      <patternFill patternType="solid">
        <fgColor theme="6" tint="0.799981688894314"/>
        <bgColor indexed="64"/>
      </patternFill>
    </fill>
    <fill>
      <patternFill patternType="solid">
        <fgColor theme="4" tint="0.599993896298105"/>
        <bgColor indexed="64"/>
      </patternFill>
    </fill>
  </fills>
  <borders count="23">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top style="thin">
        <color rgb="FF000000"/>
      </top>
      <bottom/>
      <diagonal/>
    </border>
    <border>
      <left/>
      <right style="thin">
        <color rgb="FF000000"/>
      </right>
      <top/>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57">
    <xf numFmtId="0" fontId="0" fillId="0" borderId="0">
      <alignment vertical="top"/>
      <protection locked="false"/>
    </xf>
    <xf numFmtId="179" fontId="40" fillId="0" borderId="1">
      <alignment horizontal="right" vertical="center"/>
    </xf>
    <xf numFmtId="10" fontId="40" fillId="0" borderId="1">
      <alignment horizontal="right" vertical="center"/>
    </xf>
    <xf numFmtId="180" fontId="40" fillId="0" borderId="1">
      <alignment horizontal="right" vertical="center"/>
    </xf>
    <xf numFmtId="176" fontId="40" fillId="0" borderId="1">
      <alignment horizontal="right" vertical="center"/>
    </xf>
    <xf numFmtId="177" fontId="40" fillId="0" borderId="1">
      <alignment horizontal="right" vertical="center"/>
    </xf>
    <xf numFmtId="177" fontId="40" fillId="0" borderId="1">
      <alignment horizontal="right" vertical="center"/>
    </xf>
    <xf numFmtId="0" fontId="38" fillId="24" borderId="0" applyNumberFormat="false" applyBorder="false" applyAlignment="false" applyProtection="false">
      <alignment vertical="center"/>
    </xf>
    <xf numFmtId="0" fontId="38" fillId="15" borderId="0" applyNumberFormat="false" applyBorder="false" applyAlignment="false" applyProtection="false">
      <alignment vertical="center"/>
    </xf>
    <xf numFmtId="0" fontId="31" fillId="16" borderId="0" applyNumberFormat="false" applyBorder="false" applyAlignment="false" applyProtection="false">
      <alignment vertical="center"/>
    </xf>
    <xf numFmtId="0" fontId="38" fillId="14" borderId="0" applyNumberFormat="false" applyBorder="false" applyAlignment="false" applyProtection="false">
      <alignment vertical="center"/>
    </xf>
    <xf numFmtId="0" fontId="38" fillId="13" borderId="0" applyNumberFormat="false" applyBorder="false" applyAlignment="false" applyProtection="false">
      <alignment vertical="center"/>
    </xf>
    <xf numFmtId="0" fontId="31" fillId="20" borderId="0" applyNumberFormat="false" applyBorder="false" applyAlignment="false" applyProtection="false">
      <alignment vertical="center"/>
    </xf>
    <xf numFmtId="0" fontId="38" fillId="12" borderId="0" applyNumberFormat="false" applyBorder="false" applyAlignment="false" applyProtection="false">
      <alignment vertical="center"/>
    </xf>
    <xf numFmtId="0" fontId="32" fillId="0" borderId="19" applyNumberFormat="false" applyFill="false" applyAlignment="false" applyProtection="false">
      <alignment vertical="center"/>
    </xf>
    <xf numFmtId="0" fontId="48" fillId="0" borderId="0" applyNumberFormat="false" applyFill="false" applyBorder="false" applyAlignment="false" applyProtection="false">
      <alignment vertical="center"/>
    </xf>
    <xf numFmtId="0" fontId="43" fillId="0" borderId="22"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39" fillId="0" borderId="20" applyNumberFormat="false" applyFill="false" applyAlignment="false" applyProtection="false">
      <alignment vertical="center"/>
    </xf>
    <xf numFmtId="178" fontId="40" fillId="0" borderId="1">
      <alignment horizontal="right" vertical="center"/>
    </xf>
    <xf numFmtId="42" fontId="0" fillId="0" borderId="0" applyFont="false" applyFill="false" applyBorder="false" applyAlignment="false" applyProtection="false">
      <alignment vertical="center"/>
    </xf>
    <xf numFmtId="0" fontId="31" fillId="25" borderId="0" applyNumberFormat="false" applyBorder="false" applyAlignment="false" applyProtection="false">
      <alignment vertical="center"/>
    </xf>
    <xf numFmtId="0" fontId="42" fillId="0" borderId="0" applyNumberFormat="false" applyFill="false" applyBorder="false" applyAlignment="false" applyProtection="false">
      <alignment vertical="center"/>
    </xf>
    <xf numFmtId="0" fontId="38" fillId="28" borderId="0" applyNumberFormat="false" applyBorder="false" applyAlignment="false" applyProtection="false">
      <alignment vertical="center"/>
    </xf>
    <xf numFmtId="0" fontId="31" fillId="29" borderId="0" applyNumberFormat="false" applyBorder="false" applyAlignment="false" applyProtection="false">
      <alignment vertical="center"/>
    </xf>
    <xf numFmtId="0" fontId="45" fillId="0" borderId="20" applyNumberFormat="false" applyFill="false" applyAlignment="false" applyProtection="false">
      <alignment vertical="center"/>
    </xf>
    <xf numFmtId="49" fontId="40" fillId="0" borderId="1">
      <alignment horizontal="left" vertical="center" wrapText="true"/>
    </xf>
    <xf numFmtId="0" fontId="47" fillId="0" borderId="0" applyNumberFormat="false" applyFill="false" applyBorder="false" applyAlignment="false" applyProtection="false">
      <alignment vertical="center"/>
    </xf>
    <xf numFmtId="0" fontId="38" fillId="33"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38" fillId="32" borderId="0" applyNumberFormat="false" applyBorder="false" applyAlignment="false" applyProtection="false">
      <alignment vertical="center"/>
    </xf>
    <xf numFmtId="0" fontId="46" fillId="9" borderId="18" applyNumberFormat="false" applyAlignment="false" applyProtection="false">
      <alignment vertical="center"/>
    </xf>
    <xf numFmtId="0" fontId="44"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31" fillId="27" borderId="0" applyNumberFormat="false" applyBorder="false" applyAlignment="false" applyProtection="false">
      <alignment vertical="center"/>
    </xf>
    <xf numFmtId="0" fontId="38" fillId="30" borderId="0" applyNumberFormat="false" applyBorder="false" applyAlignment="false" applyProtection="false">
      <alignment vertical="center"/>
    </xf>
    <xf numFmtId="0" fontId="31" fillId="11" borderId="0" applyNumberFormat="false" applyBorder="false" applyAlignment="false" applyProtection="false">
      <alignment vertical="center"/>
    </xf>
    <xf numFmtId="0" fontId="37" fillId="10" borderId="18" applyNumberFormat="false" applyAlignment="false" applyProtection="false">
      <alignment vertical="center"/>
    </xf>
    <xf numFmtId="0" fontId="36" fillId="9" borderId="17" applyNumberFormat="false" applyAlignment="false" applyProtection="false">
      <alignment vertical="center"/>
    </xf>
    <xf numFmtId="0" fontId="35" fillId="8" borderId="16" applyNumberFormat="false" applyAlignment="false" applyProtection="false">
      <alignment vertical="center"/>
    </xf>
    <xf numFmtId="0" fontId="34" fillId="0" borderId="15" applyNumberFormat="false" applyFill="false" applyAlignment="false" applyProtection="false">
      <alignment vertical="center"/>
    </xf>
    <xf numFmtId="0" fontId="31" fillId="26" borderId="0" applyNumberFormat="false" applyBorder="false" applyAlignment="false" applyProtection="false">
      <alignment vertical="center"/>
    </xf>
    <xf numFmtId="0" fontId="31" fillId="17" borderId="0" applyNumberFormat="false" applyBorder="false" applyAlignment="false" applyProtection="false">
      <alignment vertical="center"/>
    </xf>
    <xf numFmtId="0" fontId="0" fillId="23" borderId="21" applyNumberFormat="false" applyFont="false" applyAlignment="false" applyProtection="false">
      <alignment vertical="center"/>
    </xf>
    <xf numFmtId="0" fontId="41" fillId="0" borderId="0" applyNumberFormat="false" applyFill="false" applyBorder="false" applyAlignment="false" applyProtection="false">
      <alignment vertical="center"/>
    </xf>
    <xf numFmtId="0" fontId="33" fillId="7" borderId="0" applyNumberFormat="false" applyBorder="false" applyAlignment="false" applyProtection="false">
      <alignment vertical="center"/>
    </xf>
    <xf numFmtId="0" fontId="32" fillId="0" borderId="0" applyNumberFormat="false" applyFill="false" applyBorder="false" applyAlignment="false" applyProtection="false">
      <alignment vertical="center"/>
    </xf>
    <xf numFmtId="0" fontId="31" fillId="6" borderId="0" applyNumberFormat="false" applyBorder="false" applyAlignment="false" applyProtection="false">
      <alignment vertical="center"/>
    </xf>
    <xf numFmtId="0" fontId="30" fillId="5" borderId="0" applyNumberFormat="false" applyBorder="false" applyAlignment="false" applyProtection="false">
      <alignment vertical="center"/>
    </xf>
    <xf numFmtId="0" fontId="38" fillId="18" borderId="0" applyNumberFormat="false" applyBorder="false" applyAlignment="false" applyProtection="false">
      <alignment vertical="center"/>
    </xf>
    <xf numFmtId="0" fontId="29" fillId="4" borderId="0" applyNumberFormat="false" applyBorder="false" applyAlignment="false" applyProtection="false">
      <alignment vertical="center"/>
    </xf>
    <xf numFmtId="0" fontId="31" fillId="31" borderId="0" applyNumberFormat="false" applyBorder="false" applyAlignment="false" applyProtection="false">
      <alignment vertical="center"/>
    </xf>
    <xf numFmtId="0" fontId="38" fillId="34" borderId="0" applyNumberFormat="false" applyBorder="false" applyAlignment="false" applyProtection="false">
      <alignment vertical="center"/>
    </xf>
    <xf numFmtId="0" fontId="31" fillId="21" borderId="0" applyNumberFormat="false" applyBorder="false" applyAlignment="false" applyProtection="false">
      <alignment vertical="center"/>
    </xf>
    <xf numFmtId="0" fontId="38" fillId="22" borderId="0" applyNumberFormat="false" applyBorder="false" applyAlignment="false" applyProtection="false">
      <alignment vertical="center"/>
    </xf>
    <xf numFmtId="0" fontId="31" fillId="19" borderId="0" applyNumberFormat="false" applyBorder="false" applyAlignment="false" applyProtection="false">
      <alignment vertical="center"/>
    </xf>
  </cellStyleXfs>
  <cellXfs count="323">
    <xf numFmtId="0" fontId="0" fillId="0" borderId="0" xfId="0" applyBorder="true" applyAlignment="true" applyProtection="true">
      <alignment vertical="center"/>
    </xf>
    <xf numFmtId="0" fontId="1" fillId="0" borderId="0" xfId="0" applyFont="true" applyAlignment="true">
      <alignment horizontal="center" vertical="center"/>
      <protection locked="false"/>
    </xf>
    <xf numFmtId="0" fontId="2" fillId="0" borderId="0" xfId="0" applyFont="true" applyAlignment="true">
      <alignment horizontal="center" vertical="center"/>
      <protection locked="false"/>
    </xf>
    <xf numFmtId="0" fontId="2" fillId="2" borderId="1" xfId="0" applyFont="true" applyFill="true" applyBorder="true" applyAlignment="true">
      <alignment horizontal="center" vertical="center"/>
      <protection locked="false"/>
    </xf>
    <xf numFmtId="0" fontId="2" fillId="2" borderId="2" xfId="0" applyFont="true" applyFill="true" applyBorder="true" applyAlignment="true">
      <alignment horizontal="center" vertical="center"/>
      <protection locked="false"/>
    </xf>
    <xf numFmtId="0" fontId="2" fillId="0" borderId="3" xfId="0" applyFont="true" applyBorder="true" applyAlignment="true">
      <alignment horizontal="center" vertical="center"/>
      <protection locked="false"/>
    </xf>
    <xf numFmtId="0" fontId="2" fillId="0" borderId="4" xfId="0" applyFont="true" applyBorder="true" applyAlignment="true">
      <alignment horizontal="left" vertical="center"/>
      <protection locked="false"/>
    </xf>
    <xf numFmtId="0" fontId="3" fillId="0" borderId="0" xfId="0" applyFont="true" applyAlignment="true" applyProtection="true">
      <alignment horizontal="center" vertical="center"/>
    </xf>
    <xf numFmtId="0" fontId="4" fillId="0" borderId="0" xfId="0" applyFont="true" applyAlignment="true" applyProtection="true">
      <alignment horizontal="center" vertical="center"/>
    </xf>
    <xf numFmtId="0" fontId="2" fillId="3" borderId="5" xfId="0" applyFont="true" applyFill="true" applyBorder="true" applyAlignment="true" applyProtection="true">
      <alignment horizontal="center" vertical="center"/>
    </xf>
    <xf numFmtId="0" fontId="2" fillId="3" borderId="6" xfId="0" applyFont="true" applyFill="true" applyBorder="true" applyAlignment="true" applyProtection="true">
      <alignment horizontal="center" vertical="center"/>
    </xf>
    <xf numFmtId="0" fontId="2" fillId="3" borderId="3" xfId="0" applyFont="true" applyFill="true" applyBorder="true" applyAlignment="true" applyProtection="true">
      <alignment horizontal="center" vertical="center"/>
    </xf>
    <xf numFmtId="0" fontId="2" fillId="0" borderId="7" xfId="0" applyFont="true" applyBorder="true" applyAlignment="true" applyProtection="true">
      <alignment horizontal="center" vertical="center"/>
    </xf>
    <xf numFmtId="0" fontId="2" fillId="0" borderId="1" xfId="0" applyFont="true" applyBorder="true" applyAlignment="true" applyProtection="true">
      <alignment horizontal="center" vertical="center"/>
    </xf>
    <xf numFmtId="0" fontId="2" fillId="0" borderId="2" xfId="0" applyFont="true" applyBorder="true" applyAlignment="true" applyProtection="true">
      <alignment horizontal="center" vertical="center"/>
    </xf>
    <xf numFmtId="3" fontId="2" fillId="0" borderId="3" xfId="0" applyNumberFormat="true" applyFont="true" applyBorder="true" applyAlignment="true">
      <alignment horizontal="center" vertical="center"/>
      <protection locked="false"/>
    </xf>
    <xf numFmtId="0" fontId="2" fillId="0" borderId="3" xfId="0" applyFont="true" applyBorder="true" applyAlignment="true" applyProtection="true">
      <alignment horizontal="left" vertical="center" wrapText="true"/>
    </xf>
    <xf numFmtId="0" fontId="2" fillId="0" borderId="3" xfId="0" applyFont="true" applyBorder="true" applyAlignment="true" applyProtection="true">
      <alignment horizontal="center" vertical="center" wrapText="true"/>
    </xf>
    <xf numFmtId="3" fontId="2" fillId="0" borderId="3" xfId="0" applyNumberFormat="true" applyFont="true" applyBorder="true" applyAlignment="true" applyProtection="true">
      <alignment horizontal="center" vertical="center"/>
    </xf>
    <xf numFmtId="0" fontId="2" fillId="3" borderId="8" xfId="0" applyFont="true" applyFill="true" applyBorder="true" applyAlignment="true" applyProtection="true">
      <alignment horizontal="center" vertical="center"/>
    </xf>
    <xf numFmtId="0" fontId="2" fillId="3" borderId="9" xfId="0" applyFont="true" applyFill="true" applyBorder="true" applyAlignment="true" applyProtection="true">
      <alignment horizontal="center" vertical="center"/>
    </xf>
    <xf numFmtId="0" fontId="2" fillId="3" borderId="2" xfId="0" applyFont="true" applyFill="true" applyBorder="true" applyAlignment="true" applyProtection="true">
      <alignment horizontal="center" vertical="center"/>
    </xf>
    <xf numFmtId="0" fontId="2" fillId="3" borderId="10" xfId="0" applyFont="true" applyFill="true" applyBorder="true" applyAlignment="true" applyProtection="true">
      <alignment horizontal="center" vertical="center"/>
    </xf>
    <xf numFmtId="0" fontId="2" fillId="3" borderId="7" xfId="0" applyFont="true" applyFill="true" applyBorder="true" applyAlignment="true" applyProtection="true">
      <alignment horizontal="center" vertical="center"/>
    </xf>
    <xf numFmtId="0" fontId="2" fillId="3" borderId="4" xfId="0" applyFont="true" applyFill="true" applyBorder="true" applyAlignment="true" applyProtection="true">
      <alignment horizontal="center" vertical="center"/>
    </xf>
    <xf numFmtId="0" fontId="5" fillId="3" borderId="6" xfId="0" applyFont="true" applyFill="true" applyBorder="true" applyAlignment="true" applyProtection="true">
      <alignment horizontal="center" vertical="center" wrapText="true"/>
    </xf>
    <xf numFmtId="0" fontId="2" fillId="3" borderId="3" xfId="0" applyFont="true" applyFill="true" applyBorder="true" applyAlignment="true">
      <alignment horizontal="center" vertical="center" wrapText="true"/>
      <protection locked="false"/>
    </xf>
    <xf numFmtId="0" fontId="2" fillId="0" borderId="3" xfId="0" applyFont="true" applyBorder="true" applyAlignment="true" applyProtection="true">
      <alignment horizontal="center" vertical="center"/>
    </xf>
    <xf numFmtId="0" fontId="2" fillId="3" borderId="1" xfId="0" applyFont="true" applyFill="true" applyBorder="true" applyAlignment="true" applyProtection="true">
      <alignment horizontal="center" vertical="center"/>
    </xf>
    <xf numFmtId="3" fontId="2" fillId="0" borderId="1" xfId="0" applyNumberFormat="true" applyFont="true" applyBorder="true" applyAlignment="true">
      <alignment horizontal="center" vertical="center"/>
      <protection locked="false"/>
    </xf>
    <xf numFmtId="3" fontId="2" fillId="0" borderId="1" xfId="0" applyNumberFormat="true" applyFont="true" applyBorder="true" applyAlignment="true" applyProtection="true">
      <alignment horizontal="center" vertical="center"/>
    </xf>
    <xf numFmtId="0" fontId="2" fillId="0" borderId="0" xfId="0" applyFont="true" applyAlignment="true" applyProtection="true">
      <alignment horizontal="right" vertical="center" wrapText="true"/>
    </xf>
    <xf numFmtId="0" fontId="2" fillId="0" borderId="0" xfId="0" applyFont="true" applyAlignment="true" applyProtection="true">
      <alignment horizontal="center" vertical="center"/>
    </xf>
    <xf numFmtId="0" fontId="5" fillId="2" borderId="7" xfId="0" applyFont="true" applyFill="true" applyBorder="true" applyAlignment="true" applyProtection="true">
      <alignment horizontal="right" vertical="center"/>
    </xf>
    <xf numFmtId="0" fontId="6" fillId="2" borderId="7" xfId="0" applyFont="true" applyFill="true" applyBorder="true" applyAlignment="true" applyProtection="true">
      <alignment horizontal="center" vertical="center"/>
    </xf>
    <xf numFmtId="0" fontId="7" fillId="2" borderId="7" xfId="0" applyFont="true" applyFill="true" applyBorder="true" applyAlignment="true" applyProtection="true">
      <alignment horizontal="center" vertical="center"/>
    </xf>
    <xf numFmtId="0" fontId="5" fillId="2" borderId="1" xfId="0" applyFont="true" applyFill="true" applyBorder="true" applyAlignment="true" applyProtection="true">
      <alignment horizontal="center" vertical="center"/>
    </xf>
    <xf numFmtId="0" fontId="5" fillId="2" borderId="8" xfId="0" applyFont="true" applyFill="true" applyBorder="true" applyAlignment="true" applyProtection="true">
      <alignment horizontal="left" vertical="center"/>
    </xf>
    <xf numFmtId="0" fontId="8" fillId="2" borderId="9" xfId="0" applyFont="true" applyFill="true" applyBorder="true" applyAlignment="true" applyProtection="true">
      <alignment horizontal="left" vertical="center"/>
    </xf>
    <xf numFmtId="0" fontId="5" fillId="0" borderId="8" xfId="0" applyFont="true" applyBorder="true" applyAlignment="true" applyProtection="true">
      <alignment horizontal="center" vertical="center"/>
    </xf>
    <xf numFmtId="0" fontId="5" fillId="0" borderId="9" xfId="0" applyFont="true" applyBorder="true" applyAlignment="true" applyProtection="true">
      <alignment horizontal="center" vertical="center"/>
    </xf>
    <xf numFmtId="0" fontId="5" fillId="0" borderId="5" xfId="0" applyFont="true" applyBorder="true" applyAlignment="true" applyProtection="true">
      <alignment horizontal="center" vertical="center"/>
    </xf>
    <xf numFmtId="49" fontId="5" fillId="0" borderId="1" xfId="0" applyNumberFormat="true" applyFont="true" applyBorder="true" applyAlignment="true" applyProtection="true">
      <alignment horizontal="center" vertical="center" wrapText="true"/>
    </xf>
    <xf numFmtId="49" fontId="5" fillId="0" borderId="8" xfId="0" applyNumberFormat="true" applyFont="true" applyBorder="true" applyAlignment="true" applyProtection="true">
      <alignment horizontal="left" vertical="center" wrapText="true"/>
    </xf>
    <xf numFmtId="49" fontId="5" fillId="0" borderId="9" xfId="0" applyNumberFormat="true" applyFont="true" applyBorder="true" applyAlignment="true" applyProtection="true">
      <alignment horizontal="left" vertical="center" wrapText="true"/>
    </xf>
    <xf numFmtId="0" fontId="5" fillId="0" borderId="3" xfId="0" applyFont="true" applyBorder="true" applyAlignment="true" applyProtection="true">
      <alignment horizontal="center" vertical="center"/>
    </xf>
    <xf numFmtId="0" fontId="5" fillId="0" borderId="1" xfId="0" applyFont="true" applyBorder="true" applyAlignment="true" applyProtection="true">
      <alignment horizontal="center" vertical="center" wrapText="true"/>
    </xf>
    <xf numFmtId="0" fontId="5" fillId="0" borderId="8" xfId="0" applyFont="true" applyBorder="true" applyAlignment="true" applyProtection="true">
      <alignment horizontal="left" vertical="center" wrapText="true"/>
    </xf>
    <xf numFmtId="0" fontId="5" fillId="0" borderId="9" xfId="0" applyFont="true" applyBorder="true" applyAlignment="true" applyProtection="true">
      <alignment horizontal="left" vertical="center" wrapText="true"/>
    </xf>
    <xf numFmtId="0" fontId="8" fillId="0" borderId="8" xfId="0" applyFont="true" applyBorder="true" applyAlignment="true" applyProtection="true">
      <alignment horizontal="left" vertical="center"/>
    </xf>
    <xf numFmtId="49" fontId="5" fillId="0" borderId="11" xfId="0" applyNumberFormat="true" applyFont="true" applyBorder="true" applyAlignment="true" applyProtection="true">
      <alignment horizontal="center" vertical="center" wrapText="true"/>
    </xf>
    <xf numFmtId="49" fontId="5" fillId="0" borderId="12" xfId="0" applyNumberFormat="true" applyFont="true" applyBorder="true" applyAlignment="true" applyProtection="true">
      <alignment horizontal="center" vertical="center" wrapText="true"/>
    </xf>
    <xf numFmtId="0" fontId="5" fillId="0" borderId="11" xfId="0" applyFont="true" applyBorder="true" applyAlignment="true" applyProtection="true">
      <alignment horizontal="center" vertical="center"/>
    </xf>
    <xf numFmtId="0" fontId="5" fillId="0" borderId="13" xfId="0" applyFont="true" applyBorder="true" applyAlignment="true" applyProtection="true">
      <alignment horizontal="center" vertical="center"/>
    </xf>
    <xf numFmtId="49" fontId="5" fillId="0" borderId="10" xfId="0" applyNumberFormat="true" applyFont="true" applyBorder="true" applyAlignment="true" applyProtection="true">
      <alignment horizontal="center" vertical="center" wrapText="true"/>
    </xf>
    <xf numFmtId="49" fontId="5" fillId="0" borderId="4" xfId="0" applyNumberFormat="true" applyFont="true" applyBorder="true" applyAlignment="true" applyProtection="true">
      <alignment horizontal="center" vertical="center" wrapText="true"/>
    </xf>
    <xf numFmtId="0" fontId="5" fillId="0" borderId="10" xfId="0" applyFont="true" applyBorder="true" applyAlignment="true" applyProtection="true">
      <alignment horizontal="center" vertical="center"/>
    </xf>
    <xf numFmtId="0" fontId="5" fillId="0" borderId="7" xfId="0" applyFont="true" applyBorder="true" applyAlignment="true" applyProtection="true">
      <alignment horizontal="center" vertical="center"/>
    </xf>
    <xf numFmtId="49" fontId="5" fillId="0" borderId="2" xfId="0" applyNumberFormat="true" applyFont="true" applyBorder="true" applyAlignment="true" applyProtection="true">
      <alignment horizontal="left" vertical="center" wrapText="true"/>
    </xf>
    <xf numFmtId="49" fontId="2" fillId="0" borderId="1" xfId="27" applyFont="true">
      <alignment horizontal="left" vertical="center" wrapText="true"/>
    </xf>
    <xf numFmtId="0" fontId="8" fillId="0" borderId="11" xfId="0" applyFont="true" applyBorder="true" applyAlignment="true" applyProtection="true">
      <alignment horizontal="left" vertical="center"/>
    </xf>
    <xf numFmtId="0" fontId="8" fillId="0" borderId="13" xfId="0" applyFont="true" applyBorder="true" applyAlignment="true" applyProtection="true">
      <alignment horizontal="left" vertical="center"/>
    </xf>
    <xf numFmtId="0" fontId="8" fillId="0" borderId="8" xfId="0" applyFont="true" applyBorder="true" applyAlignment="true" applyProtection="true">
      <alignment horizontal="center" vertical="center"/>
    </xf>
    <xf numFmtId="0" fontId="8" fillId="0" borderId="9" xfId="0" applyFont="true" applyBorder="true" applyAlignment="true" applyProtection="true">
      <alignment horizontal="center" vertical="center"/>
    </xf>
    <xf numFmtId="49" fontId="5" fillId="0" borderId="1" xfId="0" applyNumberFormat="true" applyFont="true" applyBorder="true" applyAlignment="true">
      <alignment horizontal="center" vertical="center"/>
      <protection locked="false"/>
    </xf>
    <xf numFmtId="49" fontId="5" fillId="0" borderId="1" xfId="0" applyNumberFormat="true" applyFont="true" applyBorder="true" applyAlignment="true">
      <alignment horizontal="center" vertical="center" wrapText="true"/>
      <protection locked="false"/>
    </xf>
    <xf numFmtId="0" fontId="5" fillId="0" borderId="1" xfId="0" applyFont="true" applyBorder="true" applyAlignment="true">
      <alignment horizontal="center" vertical="center" wrapText="true"/>
      <protection locked="false"/>
    </xf>
    <xf numFmtId="0" fontId="5" fillId="0" borderId="1" xfId="0" applyFont="true" applyBorder="true" applyAlignment="true">
      <alignment horizontal="left" vertical="center" wrapText="true"/>
      <protection locked="false"/>
    </xf>
    <xf numFmtId="0" fontId="5" fillId="0" borderId="12" xfId="0" applyFont="true" applyBorder="true" applyAlignment="true" applyProtection="true">
      <alignment horizontal="center" vertical="center"/>
    </xf>
    <xf numFmtId="0" fontId="5" fillId="0" borderId="4" xfId="0" applyFont="true" applyBorder="true" applyAlignment="true" applyProtection="true">
      <alignment horizontal="center" vertical="center"/>
    </xf>
    <xf numFmtId="4" fontId="5" fillId="0" borderId="1" xfId="0" applyNumberFormat="true" applyFont="true" applyBorder="true" applyAlignment="true" applyProtection="true">
      <alignment horizontal="right" vertical="center"/>
    </xf>
    <xf numFmtId="0" fontId="8" fillId="0" borderId="2" xfId="0" applyFont="true" applyBorder="true" applyAlignment="true" applyProtection="true">
      <alignment horizontal="center" vertical="center"/>
    </xf>
    <xf numFmtId="49" fontId="5" fillId="0" borderId="5" xfId="0" applyNumberFormat="true" applyFont="true" applyBorder="true" applyAlignment="true" applyProtection="true">
      <alignment horizontal="center" vertical="center" wrapText="true"/>
    </xf>
    <xf numFmtId="0" fontId="5" fillId="0" borderId="3" xfId="0" applyFont="true" applyBorder="true" applyAlignment="true" applyProtection="true">
      <alignment horizontal="center" vertical="center" wrapText="true"/>
    </xf>
    <xf numFmtId="0" fontId="6" fillId="2" borderId="4" xfId="0" applyFont="true" applyFill="true" applyBorder="true" applyAlignment="true" applyProtection="true">
      <alignment horizontal="center" vertical="center"/>
    </xf>
    <xf numFmtId="0" fontId="8" fillId="2" borderId="2" xfId="0" applyFont="true" applyFill="true" applyBorder="true" applyAlignment="true" applyProtection="true">
      <alignment horizontal="left" vertical="center"/>
    </xf>
    <xf numFmtId="0" fontId="5" fillId="0" borderId="2" xfId="0" applyFont="true" applyBorder="true" applyAlignment="true" applyProtection="true">
      <alignment horizontal="center" vertical="center"/>
    </xf>
    <xf numFmtId="49" fontId="5" fillId="0" borderId="1" xfId="0" applyNumberFormat="true" applyFont="true" applyBorder="true" applyAlignment="true" applyProtection="true">
      <alignment vertical="center" wrapText="true"/>
    </xf>
    <xf numFmtId="0" fontId="5" fillId="0" borderId="2" xfId="0" applyFont="true" applyBorder="true" applyAlignment="true" applyProtection="true">
      <alignment horizontal="left" vertical="center" wrapText="true"/>
    </xf>
    <xf numFmtId="0" fontId="5" fillId="0" borderId="1" xfId="0" applyFont="true" applyBorder="true" applyAlignment="true" applyProtection="true">
      <alignment vertical="center" wrapText="true"/>
    </xf>
    <xf numFmtId="0" fontId="8" fillId="0" borderId="12" xfId="0" applyFont="true" applyBorder="true" applyAlignment="true" applyProtection="true">
      <alignment horizontal="left" vertical="center"/>
    </xf>
    <xf numFmtId="49" fontId="5" fillId="0" borderId="5" xfId="0" applyNumberFormat="true" applyFont="true" applyBorder="true" applyAlignment="true" applyProtection="true">
      <alignment horizontal="center" vertical="center"/>
    </xf>
    <xf numFmtId="0" fontId="5" fillId="0" borderId="3" xfId="0" applyFont="true" applyBorder="true" applyAlignment="true" applyProtection="true">
      <alignment horizontal="left" vertical="center" wrapText="true"/>
    </xf>
    <xf numFmtId="49" fontId="9" fillId="0" borderId="0" xfId="0" applyNumberFormat="true" applyFont="true" applyAlignment="true" applyProtection="true"/>
    <xf numFmtId="0" fontId="10" fillId="0" borderId="0" xfId="0" applyFont="true" applyAlignment="true" applyProtection="true">
      <alignment horizontal="center" vertical="center"/>
    </xf>
    <xf numFmtId="0" fontId="11" fillId="0" borderId="0" xfId="0" applyFont="true" applyAlignment="true" applyProtection="true">
      <alignment horizontal="center" vertical="center"/>
    </xf>
    <xf numFmtId="0" fontId="5" fillId="0" borderId="0" xfId="0" applyFont="true" applyAlignment="true">
      <alignment horizontal="left" vertical="center"/>
      <protection locked="false"/>
    </xf>
    <xf numFmtId="0" fontId="12" fillId="0" borderId="0" xfId="0" applyFont="true" applyAlignment="true" applyProtection="true">
      <alignment horizontal="left" vertical="center"/>
    </xf>
    <xf numFmtId="0" fontId="12" fillId="0" borderId="5" xfId="0" applyFont="true" applyBorder="true" applyAlignment="true">
      <alignment horizontal="center" vertical="center" wrapText="true"/>
      <protection locked="false"/>
    </xf>
    <xf numFmtId="0" fontId="12" fillId="0" borderId="5" xfId="0" applyFont="true" applyBorder="true" applyAlignment="true" applyProtection="true">
      <alignment horizontal="center" vertical="center" wrapText="true"/>
    </xf>
    <xf numFmtId="0" fontId="12" fillId="0" borderId="6" xfId="0" applyFont="true" applyBorder="true" applyAlignment="true">
      <alignment horizontal="center" vertical="center" wrapText="true"/>
      <protection locked="false"/>
    </xf>
    <xf numFmtId="0" fontId="12" fillId="0" borderId="6" xfId="0" applyFont="true" applyBorder="true" applyAlignment="true" applyProtection="true">
      <alignment horizontal="center" vertical="center" wrapText="true"/>
    </xf>
    <xf numFmtId="0" fontId="12" fillId="0" borderId="3" xfId="0" applyFont="true" applyBorder="true" applyAlignment="true">
      <alignment horizontal="center" vertical="center" wrapText="true"/>
      <protection locked="false"/>
    </xf>
    <xf numFmtId="0" fontId="12" fillId="0" borderId="3" xfId="0" applyFont="true" applyBorder="true" applyAlignment="true" applyProtection="true">
      <alignment horizontal="center" vertical="center" wrapText="true"/>
    </xf>
    <xf numFmtId="0" fontId="13" fillId="0" borderId="1" xfId="0" applyFont="true" applyBorder="true" applyAlignment="true" applyProtection="true">
      <alignment horizontal="center" vertical="center"/>
    </xf>
    <xf numFmtId="0" fontId="2" fillId="0" borderId="1" xfId="0" applyFont="true" applyBorder="true" applyAlignment="true">
      <alignment horizontal="left" vertical="center" wrapText="true"/>
      <protection locked="false"/>
    </xf>
    <xf numFmtId="0" fontId="2" fillId="0" borderId="1" xfId="0" applyFont="true" applyBorder="true" applyAlignment="true">
      <alignment horizontal="left" vertical="center"/>
      <protection locked="false"/>
    </xf>
    <xf numFmtId="0" fontId="2" fillId="0" borderId="8" xfId="0" applyFont="true" applyBorder="true" applyAlignment="true">
      <alignment horizontal="center" vertical="center" wrapText="true"/>
      <protection locked="false"/>
    </xf>
    <xf numFmtId="0" fontId="2" fillId="0" borderId="9" xfId="0" applyFont="true" applyBorder="true" applyAlignment="true">
      <alignment horizontal="left" vertical="center" wrapText="true"/>
      <protection locked="false"/>
    </xf>
    <xf numFmtId="0" fontId="2" fillId="0" borderId="2" xfId="0" applyFont="true" applyBorder="true" applyAlignment="true">
      <alignment horizontal="left" vertical="center" wrapText="true"/>
      <protection locked="false"/>
    </xf>
    <xf numFmtId="0" fontId="9" fillId="0" borderId="0" xfId="0" applyFont="true" applyAlignment="true" applyProtection="true"/>
    <xf numFmtId="0" fontId="9" fillId="0" borderId="0" xfId="0" applyFont="true" applyAlignment="true">
      <alignment horizontal="right" vertical="center"/>
      <protection locked="false"/>
    </xf>
    <xf numFmtId="0" fontId="12" fillId="0" borderId="0" xfId="0" applyFont="true" applyAlignment="true" applyProtection="true"/>
    <xf numFmtId="0" fontId="9" fillId="0" borderId="0" xfId="0" applyFont="true" applyAlignment="true">
      <alignment horizontal="right"/>
      <protection locked="false"/>
    </xf>
    <xf numFmtId="0" fontId="12" fillId="0" borderId="8" xfId="0" applyFont="true" applyBorder="true" applyAlignment="true" applyProtection="true">
      <alignment horizontal="center" vertical="center"/>
    </xf>
    <xf numFmtId="0" fontId="12" fillId="0" borderId="9" xfId="0" applyFont="true" applyBorder="true" applyAlignment="true" applyProtection="true">
      <alignment horizontal="center" vertical="center"/>
    </xf>
    <xf numFmtId="0" fontId="12" fillId="0" borderId="2" xfId="0" applyFont="true" applyBorder="true" applyAlignment="true" applyProtection="true">
      <alignment horizontal="center" vertical="center"/>
    </xf>
    <xf numFmtId="0" fontId="13" fillId="0" borderId="1" xfId="0" applyFont="true" applyBorder="true" applyAlignment="true">
      <alignment horizontal="center" vertical="center"/>
      <protection locked="false"/>
    </xf>
    <xf numFmtId="4" fontId="5" fillId="0" borderId="1" xfId="0" applyNumberFormat="true" applyFont="true" applyBorder="true" applyAlignment="true">
      <alignment horizontal="right" vertical="center" wrapText="true"/>
      <protection locked="false"/>
    </xf>
    <xf numFmtId="0" fontId="13" fillId="0" borderId="1" xfId="0" applyFont="true" applyBorder="true" applyAlignment="true">
      <alignment horizontal="center" vertical="center" wrapText="true"/>
      <protection locked="false"/>
    </xf>
    <xf numFmtId="0" fontId="2" fillId="0" borderId="1" xfId="0" applyFont="true" applyBorder="true" applyAlignment="true" applyProtection="true">
      <alignment horizontal="left" vertical="center"/>
    </xf>
    <xf numFmtId="0" fontId="13" fillId="0" borderId="8" xfId="0" applyFont="true" applyBorder="true" applyAlignment="true">
      <alignment horizontal="center" vertical="center" wrapText="true"/>
      <protection locked="false"/>
    </xf>
    <xf numFmtId="0" fontId="2" fillId="0" borderId="9" xfId="0" applyFont="true" applyBorder="true" applyAlignment="true" applyProtection="true">
      <alignment horizontal="left" vertical="center"/>
    </xf>
    <xf numFmtId="0" fontId="12" fillId="0" borderId="5" xfId="0" applyFont="true" applyBorder="true" applyAlignment="true" applyProtection="true">
      <alignment horizontal="center" vertical="center"/>
    </xf>
    <xf numFmtId="0" fontId="12" fillId="0" borderId="6" xfId="0" applyFont="true" applyBorder="true" applyAlignment="true" applyProtection="true">
      <alignment horizontal="center" vertical="center"/>
    </xf>
    <xf numFmtId="0" fontId="12" fillId="0" borderId="3" xfId="0" applyFont="true" applyBorder="true" applyAlignment="true" applyProtection="true">
      <alignment horizontal="center" vertical="center"/>
    </xf>
    <xf numFmtId="0" fontId="2" fillId="0" borderId="2" xfId="0" applyFont="true" applyBorder="true" applyAlignment="true" applyProtection="true">
      <alignment horizontal="left" vertical="center"/>
    </xf>
    <xf numFmtId="0" fontId="5" fillId="0" borderId="1" xfId="0" applyFont="true" applyBorder="true" applyAlignment="true">
      <alignment horizontal="right" vertical="center" wrapText="true"/>
      <protection locked="false"/>
    </xf>
    <xf numFmtId="0" fontId="10" fillId="0" borderId="0" xfId="0" applyFont="true" applyAlignment="true" applyProtection="true">
      <alignment horizontal="center" vertical="center" wrapText="true"/>
    </xf>
    <xf numFmtId="0" fontId="5" fillId="0" borderId="0" xfId="0" applyFont="true" applyAlignment="true" applyProtection="true">
      <alignment horizontal="left" vertical="center"/>
    </xf>
    <xf numFmtId="0" fontId="9" fillId="0" borderId="0" xfId="0" applyFont="true" applyAlignment="true" applyProtection="true">
      <alignment vertical="center"/>
    </xf>
    <xf numFmtId="0" fontId="12" fillId="0" borderId="1" xfId="0" applyFont="true" applyBorder="true" applyAlignment="true" applyProtection="true">
      <alignment horizontal="center" vertical="center" wrapText="true"/>
    </xf>
    <xf numFmtId="0" fontId="5" fillId="0" borderId="8" xfId="0" applyFont="true" applyBorder="true" applyAlignment="true">
      <alignment horizontal="center" vertical="center" wrapText="true"/>
      <protection locked="false"/>
    </xf>
    <xf numFmtId="0" fontId="5" fillId="0" borderId="9" xfId="0" applyFont="true" applyBorder="true" applyAlignment="true">
      <alignment horizontal="center" vertical="center" wrapText="true"/>
      <protection locked="false"/>
    </xf>
    <xf numFmtId="0" fontId="5" fillId="0" borderId="0" xfId="0" applyFont="true" applyAlignment="true" applyProtection="true">
      <alignment horizontal="right" vertical="center"/>
    </xf>
    <xf numFmtId="0" fontId="13" fillId="0" borderId="0" xfId="0" applyFont="true" applyAlignment="true" applyProtection="true">
      <alignment horizontal="right" vertical="center" wrapText="true"/>
    </xf>
    <xf numFmtId="0" fontId="12" fillId="0" borderId="8" xfId="0" applyFont="true" applyBorder="true" applyAlignment="true" applyProtection="true">
      <alignment horizontal="center" vertical="center" wrapText="true"/>
    </xf>
    <xf numFmtId="0" fontId="12" fillId="0" borderId="9" xfId="0" applyFont="true" applyBorder="true" applyAlignment="true" applyProtection="true">
      <alignment horizontal="center" vertical="center" wrapText="true"/>
    </xf>
    <xf numFmtId="0" fontId="12" fillId="0" borderId="2" xfId="0" applyFont="true" applyBorder="true" applyAlignment="true" applyProtection="true">
      <alignment horizontal="center" vertical="center" wrapText="true"/>
    </xf>
    <xf numFmtId="0" fontId="5" fillId="0" borderId="1" xfId="0" applyFont="true" applyBorder="true" applyAlignment="true" applyProtection="true">
      <alignment horizontal="right" vertical="center" wrapText="true"/>
    </xf>
    <xf numFmtId="0" fontId="5" fillId="0" borderId="1" xfId="0" applyFont="true" applyBorder="true" applyAlignment="true" applyProtection="true">
      <alignment horizontal="right" vertical="center"/>
    </xf>
    <xf numFmtId="0" fontId="5" fillId="0" borderId="1" xfId="0" applyFont="true" applyBorder="true" applyAlignment="true">
      <alignment horizontal="right" vertical="center"/>
      <protection locked="false"/>
    </xf>
    <xf numFmtId="0" fontId="5" fillId="0" borderId="2" xfId="0" applyFont="true" applyBorder="true" applyAlignment="true">
      <alignment horizontal="center" vertical="center" wrapText="true"/>
      <protection locked="false"/>
    </xf>
    <xf numFmtId="0" fontId="2" fillId="0" borderId="0" xfId="0" applyFont="true" applyAlignment="true">
      <alignment horizontal="left" vertical="center"/>
      <protection locked="false"/>
    </xf>
    <xf numFmtId="0" fontId="13" fillId="0" borderId="0" xfId="0" applyFont="true" applyAlignment="true" applyProtection="true">
      <alignment vertical="center"/>
    </xf>
    <xf numFmtId="0" fontId="14" fillId="0" borderId="0" xfId="0" applyFont="true" applyAlignment="true">
      <alignment horizontal="center" vertical="center"/>
      <protection locked="false"/>
    </xf>
    <xf numFmtId="0" fontId="12" fillId="0" borderId="1" xfId="0" applyFont="true" applyBorder="true" applyAlignment="true">
      <alignment horizontal="center" vertical="center"/>
      <protection locked="false"/>
    </xf>
    <xf numFmtId="0" fontId="5" fillId="0" borderId="1" xfId="0" applyFont="true" applyBorder="true" applyAlignment="true">
      <alignment horizontal="center" vertical="center"/>
      <protection locked="false"/>
    </xf>
    <xf numFmtId="0" fontId="5" fillId="0" borderId="0" xfId="0" applyFont="true" applyAlignment="true">
      <alignment horizontal="right" vertical="center"/>
      <protection locked="false"/>
    </xf>
    <xf numFmtId="0" fontId="9" fillId="0" borderId="0" xfId="0" applyFont="true" applyAlignment="true" applyProtection="true">
      <alignment horizontal="right" vertical="center"/>
    </xf>
    <xf numFmtId="0" fontId="5" fillId="0" borderId="0" xfId="0" applyFont="true" applyAlignment="true" applyProtection="true">
      <alignment horizontal="left" vertical="center" wrapText="true"/>
    </xf>
    <xf numFmtId="0" fontId="12" fillId="0" borderId="0" xfId="0" applyFont="true" applyAlignment="true" applyProtection="true">
      <alignment wrapText="true"/>
    </xf>
    <xf numFmtId="0" fontId="9" fillId="0" borderId="0" xfId="0" applyFont="true" applyAlignment="true" applyProtection="true">
      <alignment horizontal="right" wrapText="true"/>
    </xf>
    <xf numFmtId="0" fontId="12" fillId="0" borderId="11" xfId="0" applyFont="true" applyBorder="true" applyAlignment="true" applyProtection="true">
      <alignment horizontal="center" vertical="center" wrapText="true"/>
    </xf>
    <xf numFmtId="0" fontId="15" fillId="0" borderId="1" xfId="0" applyFont="true" applyBorder="true" applyAlignment="true" applyProtection="true">
      <alignment horizontal="center" vertical="center"/>
    </xf>
    <xf numFmtId="0" fontId="15" fillId="0" borderId="8" xfId="0" applyFont="true" applyBorder="true" applyAlignment="true" applyProtection="true">
      <alignment horizontal="center" vertical="center"/>
    </xf>
    <xf numFmtId="0" fontId="2" fillId="0" borderId="1" xfId="0" applyFont="true" applyBorder="true" applyAlignment="true" applyProtection="true">
      <alignment horizontal="left" vertical="center" wrapText="true"/>
    </xf>
    <xf numFmtId="4" fontId="2" fillId="0" borderId="1" xfId="0" applyNumberFormat="true" applyFont="true" applyBorder="true" applyAlignment="true">
      <alignment horizontal="right" vertical="center"/>
      <protection locked="false"/>
    </xf>
    <xf numFmtId="4" fontId="2" fillId="0" borderId="8" xfId="0" applyNumberFormat="true" applyFont="true" applyBorder="true" applyAlignment="true">
      <alignment horizontal="right" vertical="center"/>
      <protection locked="false"/>
    </xf>
    <xf numFmtId="0" fontId="2" fillId="0" borderId="0" xfId="0" applyFont="true" applyAlignment="true">
      <alignment horizontal="right" vertical="center"/>
      <protection locked="false"/>
    </xf>
    <xf numFmtId="0" fontId="11" fillId="0" borderId="0" xfId="0" applyFont="true" applyAlignment="true">
      <alignment horizontal="center" vertical="center"/>
      <protection locked="false"/>
    </xf>
    <xf numFmtId="0" fontId="13" fillId="0" borderId="0" xfId="0" applyFont="true" applyAlignment="true">
      <alignment horizontal="right"/>
      <protection locked="false"/>
    </xf>
    <xf numFmtId="0" fontId="12" fillId="0" borderId="9" xfId="0" applyFont="true" applyBorder="true" applyAlignment="true">
      <alignment horizontal="center" vertical="center" wrapText="true"/>
      <protection locked="false"/>
    </xf>
    <xf numFmtId="0" fontId="12" fillId="0" borderId="2" xfId="0" applyFont="true" applyBorder="true" applyAlignment="true">
      <alignment horizontal="center" vertical="center" wrapText="true"/>
      <protection locked="false"/>
    </xf>
    <xf numFmtId="0" fontId="15" fillId="0" borderId="1" xfId="0" applyFont="true" applyBorder="true" applyAlignment="true">
      <alignment horizontal="center" vertical="center"/>
      <protection locked="false"/>
    </xf>
    <xf numFmtId="0" fontId="9" fillId="0" borderId="0" xfId="0" applyFont="true" applyAlignment="true" applyProtection="true">
      <alignment wrapText="true"/>
    </xf>
    <xf numFmtId="0" fontId="9" fillId="0" borderId="0" xfId="0" applyFont="true" applyAlignment="true">
      <protection locked="false"/>
    </xf>
    <xf numFmtId="0" fontId="11" fillId="0" borderId="0" xfId="0" applyFont="true" applyAlignment="true" applyProtection="true">
      <alignment horizontal="center" vertical="center" wrapText="true"/>
    </xf>
    <xf numFmtId="0" fontId="12" fillId="0" borderId="0" xfId="0" applyFont="true" applyAlignment="true">
      <protection locked="false"/>
    </xf>
    <xf numFmtId="0" fontId="12" fillId="0" borderId="12" xfId="0" applyFont="true" applyBorder="true" applyAlignment="true" applyProtection="true">
      <alignment horizontal="center" vertical="center" wrapText="true"/>
    </xf>
    <xf numFmtId="0" fontId="12" fillId="0" borderId="12" xfId="0" applyFont="true" applyBorder="true" applyAlignment="true">
      <alignment horizontal="center" vertical="center" wrapText="true"/>
      <protection locked="false"/>
    </xf>
    <xf numFmtId="0" fontId="12" fillId="0" borderId="14" xfId="0" applyFont="true" applyBorder="true" applyAlignment="true" applyProtection="true">
      <alignment horizontal="center" vertical="center" wrapText="true"/>
    </xf>
    <xf numFmtId="0" fontId="12" fillId="0" borderId="14" xfId="0" applyFont="true" applyBorder="true" applyAlignment="true">
      <alignment horizontal="center" vertical="center" wrapText="true"/>
      <protection locked="false"/>
    </xf>
    <xf numFmtId="0" fontId="12" fillId="0" borderId="4" xfId="0" applyFont="true" applyBorder="true" applyAlignment="true" applyProtection="true">
      <alignment horizontal="center" vertical="center" wrapText="true"/>
    </xf>
    <xf numFmtId="0" fontId="12" fillId="0" borderId="4" xfId="0" applyFont="true" applyBorder="true" applyAlignment="true">
      <alignment horizontal="center" vertical="center" wrapText="true"/>
      <protection locked="false"/>
    </xf>
    <xf numFmtId="3" fontId="12" fillId="0" borderId="3" xfId="0" applyNumberFormat="true" applyFont="true" applyBorder="true" applyAlignment="true" applyProtection="true">
      <alignment horizontal="center" vertical="center"/>
    </xf>
    <xf numFmtId="0" fontId="5" fillId="0" borderId="4" xfId="0" applyFont="true" applyBorder="true" applyAlignment="true" applyProtection="true">
      <alignment horizontal="left" vertical="center" wrapText="true"/>
    </xf>
    <xf numFmtId="0" fontId="5" fillId="0" borderId="4" xfId="0" applyFont="true" applyBorder="true" applyAlignment="true">
      <alignment horizontal="left" vertical="center" wrapText="true"/>
      <protection locked="false"/>
    </xf>
    <xf numFmtId="4" fontId="5" fillId="0" borderId="4" xfId="0" applyNumberFormat="true" applyFont="true" applyBorder="true" applyAlignment="true">
      <alignment horizontal="right" vertical="center"/>
      <protection locked="false"/>
    </xf>
    <xf numFmtId="0" fontId="5" fillId="0" borderId="7" xfId="0" applyFont="true" applyBorder="true" applyAlignment="true" applyProtection="true">
      <alignment horizontal="left" vertical="center"/>
    </xf>
    <xf numFmtId="0" fontId="5" fillId="0" borderId="7" xfId="0" applyFont="true" applyBorder="true" applyAlignment="true">
      <alignment horizontal="left" vertical="center"/>
      <protection locked="false"/>
    </xf>
    <xf numFmtId="0" fontId="2" fillId="0" borderId="0" xfId="0" applyFont="true" applyAlignment="true">
      <alignment vertical="top" wrapText="true"/>
      <protection locked="false"/>
    </xf>
    <xf numFmtId="0" fontId="11" fillId="0" borderId="0" xfId="0" applyFont="true" applyAlignment="true">
      <alignment horizontal="center" vertical="center" wrapText="true"/>
      <protection locked="false"/>
    </xf>
    <xf numFmtId="0" fontId="13" fillId="0" borderId="0" xfId="0" applyFont="true" applyAlignment="true" applyProtection="true">
      <alignment wrapText="true"/>
    </xf>
    <xf numFmtId="0" fontId="5" fillId="0" borderId="0" xfId="0" applyFont="true" applyAlignment="true">
      <alignment horizontal="right"/>
      <protection locked="false"/>
    </xf>
    <xf numFmtId="0" fontId="12" fillId="0" borderId="9" xfId="0" applyFont="true" applyBorder="true" applyAlignment="true">
      <alignment horizontal="center" vertical="center"/>
      <protection locked="false"/>
    </xf>
    <xf numFmtId="0" fontId="12" fillId="0" borderId="7" xfId="0" applyFont="true" applyBorder="true" applyAlignment="true" applyProtection="true">
      <alignment horizontal="center" vertical="center" wrapText="true"/>
    </xf>
    <xf numFmtId="0" fontId="12" fillId="0" borderId="7" xfId="0" applyFont="true" applyBorder="true" applyAlignment="true">
      <alignment horizontal="center" vertical="center"/>
      <protection locked="false"/>
    </xf>
    <xf numFmtId="0" fontId="12" fillId="0" borderId="1" xfId="0" applyFont="true" applyBorder="true" applyAlignment="true">
      <alignment horizontal="center" vertical="center" wrapText="true"/>
      <protection locked="false"/>
    </xf>
    <xf numFmtId="4" fontId="5" fillId="0" borderId="1" xfId="0" applyNumberFormat="true" applyFont="true" applyBorder="true" applyAlignment="true">
      <alignment horizontal="right" vertical="center"/>
      <protection locked="false"/>
    </xf>
    <xf numFmtId="0" fontId="5" fillId="0" borderId="0" xfId="0" applyFont="true" applyAlignment="true">
      <alignment horizontal="right" vertical="center" wrapText="true"/>
      <protection locked="false"/>
    </xf>
    <xf numFmtId="0" fontId="5" fillId="0" borderId="0" xfId="0" applyFont="true" applyAlignment="true" applyProtection="true">
      <alignment horizontal="right" vertical="center" wrapText="true"/>
    </xf>
    <xf numFmtId="0" fontId="5" fillId="0" borderId="0" xfId="0" applyFont="true" applyAlignment="true">
      <alignment horizontal="right" wrapText="true"/>
      <protection locked="false"/>
    </xf>
    <xf numFmtId="0" fontId="5" fillId="0" borderId="0" xfId="0" applyFont="true" applyAlignment="true" applyProtection="true">
      <alignment horizontal="right" wrapText="true"/>
    </xf>
    <xf numFmtId="0" fontId="12" fillId="0" borderId="7" xfId="0" applyFont="true" applyBorder="true" applyAlignment="true">
      <alignment horizontal="center" vertical="center" wrapText="true"/>
      <protection locked="false"/>
    </xf>
    <xf numFmtId="0" fontId="12" fillId="0" borderId="4" xfId="0" applyFont="true" applyBorder="true" applyAlignment="true" applyProtection="true">
      <alignment horizontal="center" vertical="center"/>
    </xf>
    <xf numFmtId="0" fontId="12" fillId="0" borderId="4" xfId="0" applyFont="true" applyBorder="true" applyAlignment="true">
      <alignment horizontal="center" vertical="center"/>
      <protection locked="false"/>
    </xf>
    <xf numFmtId="0" fontId="5" fillId="0" borderId="4" xfId="0" applyFont="true" applyBorder="true" applyAlignment="true" applyProtection="true">
      <alignment horizontal="right" vertical="center"/>
    </xf>
    <xf numFmtId="0" fontId="15" fillId="0" borderId="14" xfId="0" applyFont="true" applyBorder="true" applyAlignment="true">
      <alignment horizontal="center" vertical="center" wrapText="true"/>
      <protection locked="false"/>
    </xf>
    <xf numFmtId="0" fontId="15" fillId="0" borderId="7" xfId="0" applyFont="true" applyBorder="true" applyAlignment="true">
      <alignment horizontal="center" vertical="center"/>
      <protection locked="false"/>
    </xf>
    <xf numFmtId="0" fontId="15" fillId="0" borderId="7" xfId="0" applyFont="true" applyBorder="true" applyAlignment="true">
      <alignment horizontal="center" vertical="center" wrapText="true"/>
      <protection locked="false"/>
    </xf>
    <xf numFmtId="0" fontId="5" fillId="0" borderId="0" xfId="0" applyFont="true" applyAlignment="true" applyProtection="true">
      <alignment horizontal="right"/>
    </xf>
    <xf numFmtId="0" fontId="16" fillId="0" borderId="0" xfId="0" applyFont="true" applyAlignment="true">
      <alignment horizontal="right"/>
      <protection locked="false"/>
    </xf>
    <xf numFmtId="49" fontId="16" fillId="0" borderId="0" xfId="0" applyNumberFormat="true" applyFont="true" applyAlignment="true">
      <protection locked="false"/>
    </xf>
    <xf numFmtId="0" fontId="9" fillId="0" borderId="0" xfId="0" applyFont="true" applyAlignment="true" applyProtection="true">
      <alignment horizontal="right"/>
    </xf>
    <xf numFmtId="0" fontId="10" fillId="0" borderId="0" xfId="0" applyFont="true" applyAlignment="true">
      <alignment horizontal="center" vertical="center" wrapText="true"/>
      <protection locked="false"/>
    </xf>
    <xf numFmtId="0" fontId="17" fillId="0" borderId="0" xfId="0" applyFont="true" applyAlignment="true">
      <alignment horizontal="center" vertical="center" wrapText="true"/>
      <protection locked="false"/>
    </xf>
    <xf numFmtId="0" fontId="17" fillId="0" borderId="0" xfId="0" applyFont="true" applyAlignment="true">
      <alignment horizontal="center" vertical="center"/>
      <protection locked="false"/>
    </xf>
    <xf numFmtId="0" fontId="17" fillId="0" borderId="0" xfId="0" applyFont="true" applyAlignment="true" applyProtection="true">
      <alignment horizontal="center" vertical="center"/>
    </xf>
    <xf numFmtId="0" fontId="12" fillId="0" borderId="5" xfId="0" applyFont="true" applyBorder="true" applyAlignment="true">
      <alignment horizontal="center" vertical="center"/>
      <protection locked="false"/>
    </xf>
    <xf numFmtId="49" fontId="12" fillId="0" borderId="12" xfId="0" applyNumberFormat="true" applyFont="true" applyBorder="true" applyAlignment="true">
      <alignment horizontal="center" vertical="center" wrapText="true"/>
      <protection locked="false"/>
    </xf>
    <xf numFmtId="0" fontId="12" fillId="0" borderId="12" xfId="0" applyFont="true" applyBorder="true" applyAlignment="true">
      <alignment horizontal="center" vertical="center"/>
      <protection locked="false"/>
    </xf>
    <xf numFmtId="0" fontId="12" fillId="0" borderId="3" xfId="0" applyFont="true" applyBorder="true" applyAlignment="true">
      <alignment horizontal="center" vertical="center"/>
      <protection locked="false"/>
    </xf>
    <xf numFmtId="49" fontId="12" fillId="0" borderId="4" xfId="0" applyNumberFormat="true" applyFont="true" applyBorder="true" applyAlignment="true">
      <alignment horizontal="center" vertical="center" wrapText="true"/>
      <protection locked="false"/>
    </xf>
    <xf numFmtId="49" fontId="12" fillId="0" borderId="4" xfId="0" applyNumberFormat="true" applyFont="true" applyBorder="true" applyAlignment="true">
      <alignment horizontal="center" vertical="center"/>
      <protection locked="false"/>
    </xf>
    <xf numFmtId="0" fontId="5" fillId="0" borderId="3" xfId="0" applyFont="true" applyBorder="true" applyAlignment="true">
      <alignment horizontal="left" vertical="center" wrapText="true"/>
      <protection locked="false"/>
    </xf>
    <xf numFmtId="0" fontId="13" fillId="0" borderId="8" xfId="0" applyFont="true" applyBorder="true" applyAlignment="true">
      <alignment horizontal="center" vertical="center"/>
      <protection locked="false"/>
    </xf>
    <xf numFmtId="0" fontId="13" fillId="0" borderId="9" xfId="0" applyFont="true" applyBorder="true" applyAlignment="true">
      <alignment horizontal="center" vertical="center"/>
      <protection locked="false"/>
    </xf>
    <xf numFmtId="0" fontId="13" fillId="0" borderId="2" xfId="0" applyFont="true" applyBorder="true" applyAlignment="true">
      <alignment horizontal="center" vertical="center"/>
      <protection locked="false"/>
    </xf>
    <xf numFmtId="4" fontId="5" fillId="0" borderId="4" xfId="0" applyNumberFormat="true" applyFont="true" applyBorder="true" applyAlignment="true" applyProtection="true">
      <alignment horizontal="right" vertical="center"/>
    </xf>
    <xf numFmtId="4" fontId="5" fillId="0" borderId="4" xfId="0" applyNumberFormat="true" applyFont="true" applyBorder="true" applyAlignment="true">
      <alignment horizontal="right" vertical="center" wrapText="true"/>
      <protection locked="false"/>
    </xf>
    <xf numFmtId="4" fontId="5" fillId="0" borderId="4" xfId="0" applyNumberFormat="true" applyFont="true" applyBorder="true" applyAlignment="true" applyProtection="true">
      <alignment horizontal="right" vertical="center" wrapText="true"/>
    </xf>
    <xf numFmtId="3" fontId="12" fillId="0" borderId="1" xfId="0" applyNumberFormat="true" applyFont="true" applyBorder="true" applyAlignment="true" applyProtection="true">
      <alignment horizontal="center" vertical="center"/>
    </xf>
    <xf numFmtId="0" fontId="5" fillId="0" borderId="1" xfId="0" applyFont="true" applyBorder="true" applyAlignment="true" applyProtection="true">
      <alignment horizontal="left" vertical="center" wrapText="true"/>
    </xf>
    <xf numFmtId="0" fontId="13" fillId="0" borderId="1" xfId="0" applyFont="true" applyBorder="true" applyAlignment="true" applyProtection="true">
      <alignment horizontal="left" vertical="center" wrapText="true"/>
    </xf>
    <xf numFmtId="0" fontId="13" fillId="0" borderId="1" xfId="0" applyFont="true" applyBorder="true" applyAlignment="true" applyProtection="true">
      <alignment vertical="center"/>
    </xf>
    <xf numFmtId="0" fontId="2" fillId="0" borderId="1" xfId="0" applyFont="true" applyBorder="true">
      <alignment vertical="top"/>
      <protection locked="false"/>
    </xf>
    <xf numFmtId="0" fontId="13" fillId="0" borderId="0" xfId="0" applyFont="true" applyProtection="true">
      <alignment vertical="top"/>
    </xf>
    <xf numFmtId="3" fontId="13" fillId="0" borderId="1" xfId="0" applyNumberFormat="true" applyFont="true" applyBorder="true" applyAlignment="true" applyProtection="true">
      <alignment horizontal="center" vertical="center"/>
    </xf>
    <xf numFmtId="0" fontId="2" fillId="0" borderId="1" xfId="0" applyFont="true" applyBorder="true" applyAlignment="true">
      <alignment horizontal="center" vertical="center" wrapText="true"/>
      <protection locked="false"/>
    </xf>
    <xf numFmtId="0" fontId="2" fillId="0" borderId="1" xfId="0" applyFont="true" applyBorder="true" applyAlignment="true">
      <alignment horizontal="left" vertical="top" wrapText="true"/>
      <protection locked="false"/>
    </xf>
    <xf numFmtId="0" fontId="12" fillId="0" borderId="11" xfId="0" applyFont="true" applyBorder="true" applyAlignment="true" applyProtection="true">
      <alignment horizontal="center" vertical="center"/>
    </xf>
    <xf numFmtId="0" fontId="12" fillId="0" borderId="12" xfId="0" applyFont="true" applyBorder="true" applyAlignment="true" applyProtection="true">
      <alignment horizontal="center" vertical="center"/>
    </xf>
    <xf numFmtId="0" fontId="12" fillId="0" borderId="10" xfId="0" applyFont="true" applyBorder="true" applyAlignment="true">
      <alignment horizontal="center" vertical="center" wrapText="true"/>
      <protection locked="false"/>
    </xf>
    <xf numFmtId="4" fontId="5" fillId="0" borderId="1" xfId="0" applyNumberFormat="true" applyFont="true" applyBorder="true" applyAlignment="true" applyProtection="true">
      <alignment horizontal="right" vertical="center" wrapText="true"/>
    </xf>
    <xf numFmtId="177" fontId="2" fillId="0" borderId="1" xfId="5" applyFont="true">
      <alignment horizontal="right" vertical="center"/>
    </xf>
    <xf numFmtId="0" fontId="12" fillId="0" borderId="6" xfId="0" applyFont="true" applyBorder="true" applyAlignment="true">
      <alignment horizontal="center" vertical="center"/>
      <protection locked="false"/>
    </xf>
    <xf numFmtId="0" fontId="13" fillId="0" borderId="0" xfId="0" applyFont="true">
      <alignment vertical="top"/>
      <protection locked="false"/>
    </xf>
    <xf numFmtId="49" fontId="9" fillId="0" borderId="0" xfId="0" applyNumberFormat="true" applyFont="true" applyAlignment="true">
      <protection locked="false"/>
    </xf>
    <xf numFmtId="0" fontId="10" fillId="0" borderId="0" xfId="0" applyFont="true" applyAlignment="true">
      <alignment horizontal="center" vertical="center"/>
      <protection locked="false"/>
    </xf>
    <xf numFmtId="0" fontId="12" fillId="0" borderId="0" xfId="0" applyFont="true" applyAlignment="true">
      <alignment horizontal="left" vertical="center"/>
      <protection locked="false"/>
    </xf>
    <xf numFmtId="3" fontId="13" fillId="0" borderId="1" xfId="0" applyNumberFormat="true" applyFont="true" applyBorder="true" applyAlignment="true">
      <alignment horizontal="center" vertical="center"/>
      <protection locked="false"/>
    </xf>
    <xf numFmtId="0" fontId="2" fillId="0" borderId="1" xfId="0" applyFont="true" applyBorder="true" applyAlignment="true" applyProtection="true">
      <alignment horizontal="left" vertical="center" indent="1"/>
    </xf>
    <xf numFmtId="0" fontId="2" fillId="0" borderId="9" xfId="0" applyFont="true" applyBorder="true" applyAlignment="true">
      <alignment horizontal="left" vertical="center"/>
      <protection locked="false"/>
    </xf>
    <xf numFmtId="0" fontId="12" fillId="0" borderId="8" xfId="0" applyFont="true" applyBorder="true" applyAlignment="true">
      <alignment horizontal="center" vertical="center"/>
      <protection locked="false"/>
    </xf>
    <xf numFmtId="0" fontId="2" fillId="0" borderId="2" xfId="0" applyFont="true" applyBorder="true" applyAlignment="true">
      <alignment horizontal="left" vertical="center"/>
      <protection locked="false"/>
    </xf>
    <xf numFmtId="0" fontId="12" fillId="0" borderId="8" xfId="0" applyFont="true" applyBorder="true" applyAlignment="true">
      <alignment horizontal="center" vertical="center" wrapText="true"/>
      <protection locked="false"/>
    </xf>
    <xf numFmtId="0" fontId="12" fillId="0" borderId="2" xfId="0" applyFont="true" applyBorder="true" applyAlignment="true">
      <alignment horizontal="center" vertical="center"/>
      <protection locked="false"/>
    </xf>
    <xf numFmtId="0" fontId="13" fillId="0" borderId="0" xfId="0" applyFont="true" applyAlignment="true" applyProtection="true">
      <alignment horizontal="center" wrapText="true"/>
    </xf>
    <xf numFmtId="0" fontId="2" fillId="0" borderId="0" xfId="0" applyFont="true" applyAlignment="true" applyProtection="true"/>
    <xf numFmtId="0" fontId="18" fillId="0" borderId="0" xfId="0" applyFont="true" applyAlignment="true">
      <alignment horizontal="center" vertical="center" wrapText="true"/>
      <protection locked="false"/>
    </xf>
    <xf numFmtId="0" fontId="19" fillId="0" borderId="0" xfId="0" applyFont="true" applyAlignment="true" applyProtection="true">
      <alignment horizontal="center" vertical="center" wrapText="true"/>
    </xf>
    <xf numFmtId="0" fontId="13" fillId="0" borderId="0" xfId="0" applyFont="true" applyAlignment="true" applyProtection="true"/>
    <xf numFmtId="0" fontId="15" fillId="0" borderId="5" xfId="0" applyFont="true" applyBorder="true" applyAlignment="true" applyProtection="true">
      <alignment horizontal="center" vertical="center" wrapText="true"/>
    </xf>
    <xf numFmtId="0" fontId="15" fillId="0" borderId="5" xfId="0" applyFont="true" applyBorder="true" applyAlignment="true" applyProtection="true">
      <alignment horizontal="center" vertical="center"/>
    </xf>
    <xf numFmtId="0" fontId="15" fillId="0" borderId="9" xfId="0" applyFont="true" applyBorder="true" applyAlignment="true" applyProtection="true">
      <alignment horizontal="center" vertical="center"/>
    </xf>
    <xf numFmtId="0" fontId="15" fillId="0" borderId="3" xfId="0" applyFont="true" applyBorder="true" applyAlignment="true" applyProtection="true">
      <alignment horizontal="center" vertical="center" wrapText="true"/>
    </xf>
    <xf numFmtId="0" fontId="15" fillId="0" borderId="3" xfId="0" applyFont="true" applyBorder="true" applyAlignment="true" applyProtection="true">
      <alignment horizontal="center" vertical="center"/>
    </xf>
    <xf numFmtId="0" fontId="20" fillId="0" borderId="1" xfId="0" applyFont="true" applyBorder="true" applyAlignment="true" applyProtection="true">
      <alignment horizontal="center" vertical="center" wrapText="true"/>
    </xf>
    <xf numFmtId="0" fontId="20" fillId="0" borderId="8" xfId="0" applyFont="true" applyBorder="true" applyAlignment="true" applyProtection="true">
      <alignment horizontal="center" vertical="center" wrapText="true"/>
    </xf>
    <xf numFmtId="4" fontId="2" fillId="0" borderId="1" xfId="0" applyNumberFormat="true" applyFont="true" applyBorder="true" applyAlignment="true" applyProtection="true">
      <alignment horizontal="right" vertical="center"/>
    </xf>
    <xf numFmtId="4" fontId="2" fillId="0" borderId="8" xfId="0" applyNumberFormat="true" applyFont="true" applyBorder="true" applyAlignment="true" applyProtection="true">
      <alignment horizontal="right" vertical="center"/>
    </xf>
    <xf numFmtId="0" fontId="2" fillId="0" borderId="0" xfId="0" applyFont="true" applyAlignment="true" applyProtection="true">
      <alignment horizontal="right" wrapText="true"/>
    </xf>
    <xf numFmtId="0" fontId="15" fillId="0" borderId="2" xfId="0" applyFont="true" applyBorder="true" applyAlignment="true" applyProtection="true">
      <alignment horizontal="center" vertical="center"/>
    </xf>
    <xf numFmtId="49" fontId="13" fillId="0" borderId="0" xfId="0" applyNumberFormat="true" applyFont="true" applyAlignment="true" applyProtection="true"/>
    <xf numFmtId="49" fontId="12" fillId="0" borderId="8" xfId="0" applyNumberFormat="true" applyFont="true" applyBorder="true" applyAlignment="true" applyProtection="true">
      <alignment horizontal="center" vertical="center" wrapText="true"/>
    </xf>
    <xf numFmtId="49" fontId="12" fillId="0" borderId="2" xfId="0" applyNumberFormat="true" applyFont="true" applyBorder="true" applyAlignment="true" applyProtection="true">
      <alignment horizontal="center" vertical="center" wrapText="true"/>
    </xf>
    <xf numFmtId="49" fontId="12" fillId="0" borderId="1" xfId="0" applyNumberFormat="true" applyFont="true" applyBorder="true" applyAlignment="true" applyProtection="true">
      <alignment horizontal="center" vertical="center"/>
    </xf>
    <xf numFmtId="0" fontId="12" fillId="0" borderId="1" xfId="0" applyFont="true" applyBorder="true" applyAlignment="true" applyProtection="true">
      <alignment horizontal="center" vertical="center"/>
    </xf>
    <xf numFmtId="4" fontId="2" fillId="0" borderId="1" xfId="0" applyNumberFormat="true" applyFont="true" applyBorder="true" applyAlignment="true" applyProtection="true">
      <alignment horizontal="right" vertical="center" wrapText="true"/>
    </xf>
    <xf numFmtId="0" fontId="5" fillId="0" borderId="1" xfId="0" applyFont="true" applyBorder="true" applyAlignment="true" applyProtection="true">
      <alignment horizontal="left" vertical="center" wrapText="true" indent="1"/>
    </xf>
    <xf numFmtId="0" fontId="5" fillId="0" borderId="1" xfId="0" applyFont="true" applyBorder="true" applyAlignment="true" applyProtection="true">
      <alignment horizontal="left" vertical="center" wrapText="true" indent="2"/>
    </xf>
    <xf numFmtId="0" fontId="13" fillId="0" borderId="8" xfId="0" applyFont="true" applyBorder="true" applyAlignment="true" applyProtection="true">
      <alignment horizontal="center" vertical="center"/>
    </xf>
    <xf numFmtId="0" fontId="13" fillId="0" borderId="2" xfId="0" applyFont="true" applyBorder="true" applyAlignment="true" applyProtection="true">
      <alignment horizontal="center" vertical="center"/>
    </xf>
    <xf numFmtId="4" fontId="2" fillId="0" borderId="1" xfId="0" applyNumberFormat="true" applyFont="true" applyBorder="true" applyAlignment="true">
      <alignment horizontal="right" vertical="center" wrapText="true"/>
      <protection locked="false"/>
    </xf>
    <xf numFmtId="49" fontId="12" fillId="0" borderId="1" xfId="0" applyNumberFormat="true" applyFont="true" applyBorder="true" applyAlignment="true">
      <alignment horizontal="center" vertical="center"/>
      <protection locked="false"/>
    </xf>
    <xf numFmtId="0" fontId="21" fillId="0" borderId="0" xfId="0" applyFont="true" applyAlignment="true" applyProtection="true">
      <alignment horizontal="center" vertical="center"/>
    </xf>
    <xf numFmtId="0" fontId="22" fillId="0" borderId="0" xfId="0" applyFont="true" applyAlignment="true" applyProtection="true">
      <alignment horizontal="center" vertical="center"/>
    </xf>
    <xf numFmtId="0" fontId="8" fillId="0" borderId="1" xfId="0" applyFont="true" applyBorder="true" applyAlignment="true" applyProtection="true">
      <alignment vertical="center"/>
    </xf>
    <xf numFmtId="4" fontId="5" fillId="0" borderId="1" xfId="0" applyNumberFormat="true" applyFont="true" applyBorder="true" applyAlignment="true" applyProtection="true">
      <alignment vertical="center"/>
    </xf>
    <xf numFmtId="0" fontId="8" fillId="0" borderId="1" xfId="0" applyFont="true" applyBorder="true" applyAlignment="true">
      <alignment horizontal="left" vertical="center"/>
      <protection locked="false"/>
    </xf>
    <xf numFmtId="0" fontId="5" fillId="0" borderId="1" xfId="0" applyFont="true" applyBorder="true" applyAlignment="true">
      <alignment vertical="center"/>
      <protection locked="false"/>
    </xf>
    <xf numFmtId="0" fontId="5" fillId="0" borderId="1" xfId="0" applyFont="true" applyBorder="true" applyAlignment="true">
      <alignment horizontal="left" vertical="center"/>
      <protection locked="false"/>
    </xf>
    <xf numFmtId="4" fontId="5" fillId="0" borderId="1" xfId="0" applyNumberFormat="true" applyFont="true" applyBorder="true" applyAlignment="true">
      <alignment vertical="center"/>
      <protection locked="false"/>
    </xf>
    <xf numFmtId="0" fontId="8" fillId="0" borderId="1" xfId="0" applyFont="true" applyBorder="true" applyAlignment="true">
      <alignment vertical="center"/>
      <protection locked="false"/>
    </xf>
    <xf numFmtId="0" fontId="5" fillId="0" borderId="1" xfId="0" applyFont="true" applyBorder="true" applyAlignment="true" applyProtection="true">
      <alignment vertical="center"/>
    </xf>
    <xf numFmtId="0" fontId="5" fillId="0" borderId="1" xfId="0" applyFont="true" applyBorder="true" applyAlignment="true" applyProtection="true">
      <alignment horizontal="left" vertical="center"/>
    </xf>
    <xf numFmtId="0" fontId="8" fillId="0" borderId="1" xfId="0" applyFont="true" applyBorder="true" applyAlignment="true" applyProtection="true">
      <alignment horizontal="center" vertical="center"/>
    </xf>
    <xf numFmtId="0" fontId="8" fillId="0" borderId="1" xfId="0" applyFont="true" applyBorder="true" applyAlignment="true">
      <alignment horizontal="center" vertical="center"/>
      <protection locked="false"/>
    </xf>
    <xf numFmtId="4" fontId="8" fillId="0" borderId="1" xfId="0" applyNumberFormat="true" applyFont="true" applyBorder="true" applyAlignment="true" applyProtection="true">
      <alignment vertical="center"/>
    </xf>
    <xf numFmtId="0" fontId="23" fillId="0" borderId="0" xfId="0" applyFont="true" applyProtection="true">
      <alignment vertical="top"/>
    </xf>
    <xf numFmtId="0" fontId="24" fillId="0" borderId="0" xfId="0" applyFont="true" applyAlignment="true" applyProtection="true">
      <alignment horizontal="center" vertical="center"/>
    </xf>
    <xf numFmtId="0" fontId="5" fillId="0" borderId="0" xfId="0" applyFont="true" applyAlignment="true">
      <alignment horizontal="left" vertical="center" wrapText="true"/>
      <protection locked="false"/>
    </xf>
    <xf numFmtId="0" fontId="9" fillId="0" borderId="0" xfId="0" applyFont="true" applyAlignment="true" applyProtection="true">
      <alignment horizontal="left" vertical="center" wrapText="true"/>
    </xf>
    <xf numFmtId="0" fontId="13" fillId="0" borderId="2" xfId="0" applyFont="true" applyBorder="true" applyAlignment="true" applyProtection="true">
      <alignment horizontal="center" vertical="center" wrapText="true"/>
    </xf>
    <xf numFmtId="0" fontId="25" fillId="0" borderId="0" xfId="0" applyFont="true" applyAlignment="true" applyProtection="true"/>
    <xf numFmtId="0" fontId="26" fillId="0" borderId="0" xfId="0" applyFont="true" applyAlignment="true" applyProtection="true">
      <alignment horizontal="center" vertical="center"/>
    </xf>
    <xf numFmtId="0" fontId="13" fillId="0" borderId="5" xfId="0" applyFont="true" applyBorder="true" applyAlignment="true">
      <alignment horizontal="center" vertical="center" wrapText="true"/>
      <protection locked="false"/>
    </xf>
    <xf numFmtId="0" fontId="13" fillId="0" borderId="12" xfId="0" applyFont="true" applyBorder="true" applyAlignment="true">
      <alignment horizontal="center" vertical="center" wrapText="true"/>
      <protection locked="false"/>
    </xf>
    <xf numFmtId="0" fontId="13" fillId="0" borderId="9" xfId="0" applyFont="true" applyBorder="true" applyAlignment="true">
      <alignment horizontal="center" vertical="center" wrapText="true"/>
      <protection locked="false"/>
    </xf>
    <xf numFmtId="0" fontId="13" fillId="0" borderId="6" xfId="0" applyFont="true" applyBorder="true" applyAlignment="true" applyProtection="true">
      <alignment horizontal="center" vertical="center"/>
    </xf>
    <xf numFmtId="0" fontId="13" fillId="0" borderId="14" xfId="0" applyFont="true" applyBorder="true" applyAlignment="true" applyProtection="true">
      <alignment horizontal="center" vertical="center"/>
    </xf>
    <xf numFmtId="0" fontId="13" fillId="0" borderId="14" xfId="0" applyFont="true" applyBorder="true" applyAlignment="true">
      <alignment horizontal="center" vertical="center" wrapText="true"/>
      <protection locked="false"/>
    </xf>
    <xf numFmtId="0" fontId="13" fillId="0" borderId="3" xfId="0" applyFont="true" applyBorder="true" applyAlignment="true" applyProtection="true">
      <alignment horizontal="center" vertical="center" wrapText="true"/>
    </xf>
    <xf numFmtId="0" fontId="13" fillId="0" borderId="4" xfId="0" applyFont="true" applyBorder="true" applyAlignment="true" applyProtection="true">
      <alignment horizontal="center" vertical="center" wrapText="true"/>
    </xf>
    <xf numFmtId="0" fontId="13" fillId="0" borderId="4" xfId="0" applyFont="true" applyBorder="true" applyAlignment="true" applyProtection="true">
      <alignment horizontal="center" vertical="center"/>
    </xf>
    <xf numFmtId="0" fontId="9" fillId="0" borderId="1" xfId="0" applyFont="true" applyBorder="true" applyAlignment="true" applyProtection="true">
      <alignment horizontal="center" vertical="center"/>
    </xf>
    <xf numFmtId="0" fontId="5" fillId="0" borderId="3" xfId="0" applyFont="true" applyBorder="true" applyAlignment="true" applyProtection="true">
      <alignment vertical="center" wrapText="true"/>
    </xf>
    <xf numFmtId="0" fontId="5" fillId="0" borderId="4" xfId="0" applyFont="true" applyBorder="true" applyAlignment="true" applyProtection="true">
      <alignment vertical="center" wrapText="true"/>
    </xf>
    <xf numFmtId="4" fontId="5" fillId="0" borderId="4" xfId="0" applyNumberFormat="true" applyFont="true" applyBorder="true" applyAlignment="true" applyProtection="true">
      <alignment vertical="center"/>
    </xf>
    <xf numFmtId="0" fontId="5" fillId="0" borderId="4" xfId="0" applyFont="true" applyBorder="true" applyAlignment="true" applyProtection="true">
      <alignment vertical="center"/>
    </xf>
    <xf numFmtId="4" fontId="5" fillId="0" borderId="4" xfId="0" applyNumberFormat="true" applyFont="true" applyBorder="true" applyAlignment="true">
      <alignment vertical="center"/>
      <protection locked="false"/>
    </xf>
    <xf numFmtId="0" fontId="13" fillId="0" borderId="9" xfId="0" applyFont="true" applyBorder="true" applyAlignment="true" applyProtection="true">
      <alignment horizontal="center" vertical="center" wrapText="true"/>
    </xf>
    <xf numFmtId="0" fontId="13" fillId="0" borderId="9" xfId="0" applyFont="true" applyBorder="true" applyAlignment="true" applyProtection="true">
      <alignment horizontal="center" vertical="center"/>
    </xf>
    <xf numFmtId="0" fontId="13" fillId="0" borderId="7" xfId="0" applyFont="true" applyBorder="true" applyAlignment="true" applyProtection="true">
      <alignment horizontal="center" vertical="center"/>
    </xf>
    <xf numFmtId="0" fontId="26" fillId="0" borderId="0" xfId="0" applyFont="true" applyAlignment="true">
      <alignment horizontal="center" vertical="center"/>
      <protection locked="false"/>
    </xf>
    <xf numFmtId="0" fontId="2" fillId="0" borderId="4" xfId="0" applyFont="true" applyBorder="true" applyAlignment="true">
      <alignment horizontal="center" vertical="center"/>
      <protection locked="false"/>
    </xf>
    <xf numFmtId="0" fontId="13" fillId="2" borderId="2" xfId="0" applyFont="true" applyFill="true" applyBorder="true" applyAlignment="true">
      <alignment horizontal="center" vertical="center" wrapText="true"/>
      <protection locked="false"/>
    </xf>
    <xf numFmtId="0" fontId="27" fillId="0" borderId="0" xfId="0" applyFont="true" applyAlignment="true" applyProtection="true">
      <alignment horizontal="center" vertical="top"/>
    </xf>
    <xf numFmtId="0" fontId="28" fillId="0" borderId="0" xfId="0" applyFont="true" applyAlignment="true" applyProtection="true">
      <alignment horizontal="center" vertical="center"/>
    </xf>
    <xf numFmtId="0" fontId="5" fillId="0" borderId="3" xfId="0" applyFont="true" applyBorder="true" applyAlignment="true" applyProtection="true">
      <alignment horizontal="left" vertical="center"/>
    </xf>
    <xf numFmtId="4" fontId="5" fillId="0" borderId="10" xfId="0" applyNumberFormat="true" applyFont="true" applyBorder="true" applyAlignment="true">
      <alignment horizontal="right" vertical="center"/>
      <protection locked="false"/>
    </xf>
    <xf numFmtId="0" fontId="5" fillId="0" borderId="3" xfId="0" applyFont="true" applyBorder="true" applyAlignment="true">
      <alignment horizontal="left" vertical="center"/>
      <protection locked="false"/>
    </xf>
    <xf numFmtId="0" fontId="5" fillId="0" borderId="10" xfId="0" applyFont="true" applyBorder="true" applyAlignment="true">
      <alignment horizontal="right" vertical="center"/>
      <protection locked="false"/>
    </xf>
    <xf numFmtId="0" fontId="13" fillId="0" borderId="1" xfId="0" applyFont="true" applyBorder="true" applyAlignment="true" applyProtection="true"/>
    <xf numFmtId="0" fontId="8" fillId="0" borderId="3" xfId="0" applyFont="true" applyBorder="true" applyAlignment="true" applyProtection="true">
      <alignment horizontal="center" vertical="center"/>
    </xf>
    <xf numFmtId="0" fontId="8" fillId="0" borderId="10" xfId="0" applyFont="true" applyBorder="true" applyAlignment="true" applyProtection="true">
      <alignment horizontal="right" vertical="center"/>
    </xf>
    <xf numFmtId="4" fontId="8" fillId="0" borderId="10" xfId="0" applyNumberFormat="true" applyFont="true" applyBorder="true" applyAlignment="true" applyProtection="true">
      <alignment horizontal="right" vertical="center"/>
    </xf>
    <xf numFmtId="4" fontId="8" fillId="0" borderId="1" xfId="0" applyNumberFormat="true" applyFont="true" applyBorder="true" applyAlignment="true" applyProtection="true">
      <alignment horizontal="right" vertical="center"/>
    </xf>
    <xf numFmtId="0" fontId="5" fillId="0" borderId="10" xfId="0" applyFont="true" applyBorder="true" applyAlignment="true" applyProtection="true">
      <alignment horizontal="right" vertical="center"/>
    </xf>
    <xf numFmtId="0" fontId="8" fillId="0" borderId="3" xfId="0" applyFont="true" applyBorder="true" applyAlignment="true">
      <alignment horizontal="center" vertical="center"/>
      <protection locked="false"/>
    </xf>
    <xf numFmtId="4" fontId="8" fillId="0" borderId="10" xfId="0" applyNumberFormat="true" applyFont="true" applyBorder="true" applyAlignment="true">
      <alignment horizontal="right" vertical="center"/>
      <protection locked="false"/>
    </xf>
    <xf numFmtId="4" fontId="8" fillId="0" borderId="1" xfId="0" applyNumberFormat="true" applyFont="true" applyBorder="true" applyAlignment="true">
      <alignment horizontal="right" vertical="center"/>
      <protection locked="false"/>
    </xf>
  </cellXfs>
  <cellStyles count="57">
    <cellStyle name="常规" xfId="0" builtinId="0"/>
    <cellStyle name="IntegralNumberStyle" xfId="1"/>
    <cellStyle name="PercentStyle" xfId="2"/>
    <cellStyle name="DateTimeStyle" xfId="3"/>
    <cellStyle name="TimeStyle" xfId="4"/>
    <cellStyle name="MoneyStyle" xfId="5"/>
    <cellStyle name="NumberStyle" xfId="6"/>
    <cellStyle name="40% - 强调文字颜色 6" xfId="7" builtinId="51"/>
    <cellStyle name="20% - 强调文字颜色 6" xfId="8" builtinId="50"/>
    <cellStyle name="强调文字颜色 6" xfId="9" builtinId="49"/>
    <cellStyle name="40% - 强调文字颜色 5" xfId="10" builtinId="47"/>
    <cellStyle name="20% - 强调文字颜色 5" xfId="11" builtinId="46"/>
    <cellStyle name="强调文字颜色 5" xfId="12" builtinId="45"/>
    <cellStyle name="40% - 强调文字颜色 4" xfId="13" builtinId="43"/>
    <cellStyle name="标题 3" xfId="14" builtinId="18"/>
    <cellStyle name="解释性文本" xfId="15" builtinId="53"/>
    <cellStyle name="汇总" xfId="16" builtinId="25"/>
    <cellStyle name="百分比" xfId="17" builtinId="5"/>
    <cellStyle name="千位分隔" xfId="18" builtinId="3"/>
    <cellStyle name="标题 2" xfId="19" builtinId="17"/>
    <cellStyle name="DateStyle" xfId="20"/>
    <cellStyle name="货币[0]" xfId="21" builtinId="7"/>
    <cellStyle name="60% - 强调文字颜色 4" xfId="22" builtinId="44"/>
    <cellStyle name="警告文本" xfId="23" builtinId="11"/>
    <cellStyle name="20% - 强调文字颜色 2" xfId="24" builtinId="34"/>
    <cellStyle name="60% - 强调文字颜色 5" xfId="25" builtinId="48"/>
    <cellStyle name="标题 1" xfId="26" builtinId="16"/>
    <cellStyle name="TextStyle" xfId="27"/>
    <cellStyle name="超链接" xfId="28" builtinId="8"/>
    <cellStyle name="20% - 强调文字颜色 3" xfId="29" builtinId="38"/>
    <cellStyle name="货币" xfId="30" builtinId="4"/>
    <cellStyle name="20% - 强调文字颜色 4" xfId="31" builtinId="42"/>
    <cellStyle name="计算" xfId="32" builtinId="22"/>
    <cellStyle name="已访问的超链接" xfId="33" builtinId="9"/>
    <cellStyle name="千位分隔[0]" xfId="34" builtinId="6"/>
    <cellStyle name="强调文字颜色 4" xfId="35" builtinId="41"/>
    <cellStyle name="40% - 强调文字颜色 3" xfId="36" builtinId="39"/>
    <cellStyle name="60% - 强调文字颜色 6" xfId="37" builtinId="52"/>
    <cellStyle name="输入" xfId="38" builtinId="20"/>
    <cellStyle name="输出" xfId="39" builtinId="21"/>
    <cellStyle name="检查单元格" xfId="40" builtinId="23"/>
    <cellStyle name="链接单元格" xfId="41" builtinId="24"/>
    <cellStyle name="60% - 强调文字颜色 1" xfId="42" builtinId="32"/>
    <cellStyle name="60% - 强调文字颜色 3" xfId="43" builtinId="40"/>
    <cellStyle name="注释" xfId="44" builtinId="10"/>
    <cellStyle name="标题" xfId="45" builtinId="15"/>
    <cellStyle name="好" xfId="46" builtinId="26"/>
    <cellStyle name="标题 4" xfId="47" builtinId="19"/>
    <cellStyle name="强调文字颜色 1" xfId="48" builtinId="29"/>
    <cellStyle name="适中" xfId="49" builtinId="28"/>
    <cellStyle name="20% - 强调文字颜色 1" xfId="50" builtinId="30"/>
    <cellStyle name="差" xfId="51" builtinId="27"/>
    <cellStyle name="强调文字颜色 2" xfId="52" builtinId="33"/>
    <cellStyle name="40% - 强调文字颜色 1" xfId="53" builtinId="31"/>
    <cellStyle name="60% - 强调文字颜色 2" xfId="54" builtinId="36"/>
    <cellStyle name="40% - 强调文字颜色 2" xfId="55" builtinId="35"/>
    <cellStyle name="强调文字颜色 3" xfId="56" builtinId="3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3" Type="http://schemas.openxmlformats.org/officeDocument/2006/relationships/sharedStrings" Target="sharedStrings.xml"/><Relationship Id="rId22" Type="http://schemas.openxmlformats.org/officeDocument/2006/relationships/styles" Target="styles.xml"/><Relationship Id="rId21" Type="http://schemas.openxmlformats.org/officeDocument/2006/relationships/theme" Target="theme/theme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false" summaryRight="false"/>
  </sheetPr>
  <dimension ref="A1:D38"/>
  <sheetViews>
    <sheetView showZeros="0" workbookViewId="0">
      <selection activeCell="D34" sqref="A1:D38"/>
    </sheetView>
  </sheetViews>
  <sheetFormatPr defaultColWidth="10.7083333333333" defaultRowHeight="12" customHeight="true" outlineLevelCol="3"/>
  <cols>
    <col min="1" max="1" width="37.1416666666667" customWidth="true"/>
    <col min="2" max="2" width="41.575" customWidth="true"/>
    <col min="3" max="3" width="42.7083333333333" customWidth="true"/>
    <col min="4" max="4" width="39.575" customWidth="true"/>
  </cols>
  <sheetData>
    <row r="1" ht="19.5" customHeight="true" spans="4:4">
      <c r="D1" s="191" t="s">
        <v>0</v>
      </c>
    </row>
    <row r="2" ht="36" customHeight="true" spans="1:4">
      <c r="A2" s="84" t="s">
        <v>1</v>
      </c>
      <c r="B2" s="308"/>
      <c r="C2" s="308"/>
      <c r="D2" s="308"/>
    </row>
    <row r="3" ht="24" customHeight="true" spans="1:4">
      <c r="A3" s="119" t="str">
        <f>"单位名称："&amp;"迪庆藏族自治州工商业联合会"</f>
        <v>单位名称：迪庆藏族自治州工商业联合会</v>
      </c>
      <c r="B3" s="309"/>
      <c r="C3" s="309"/>
      <c r="D3" s="124" t="s">
        <v>2</v>
      </c>
    </row>
    <row r="4" ht="19.5" customHeight="true" spans="1:4">
      <c r="A4" s="104" t="s">
        <v>3</v>
      </c>
      <c r="B4" s="106"/>
      <c r="C4" s="104" t="s">
        <v>4</v>
      </c>
      <c r="D4" s="106"/>
    </row>
    <row r="5" ht="19.5" customHeight="true" spans="1:4">
      <c r="A5" s="113" t="s">
        <v>5</v>
      </c>
      <c r="B5" s="113" t="s">
        <v>6</v>
      </c>
      <c r="C5" s="113" t="s">
        <v>7</v>
      </c>
      <c r="D5" s="113" t="s">
        <v>6</v>
      </c>
    </row>
    <row r="6" ht="19.5" customHeight="true" spans="1:4">
      <c r="A6" s="115"/>
      <c r="B6" s="115"/>
      <c r="C6" s="115"/>
      <c r="D6" s="115"/>
    </row>
    <row r="7" ht="22.5" customHeight="true" spans="1:4">
      <c r="A7" s="276" t="s">
        <v>8</v>
      </c>
      <c r="B7" s="70">
        <v>4201439.6</v>
      </c>
      <c r="C7" s="276" t="s">
        <v>9</v>
      </c>
      <c r="D7" s="70">
        <v>3488339.19</v>
      </c>
    </row>
    <row r="8" ht="22.5" customHeight="true" spans="1:4">
      <c r="A8" s="276" t="s">
        <v>10</v>
      </c>
      <c r="B8" s="70"/>
      <c r="C8" s="276" t="s">
        <v>11</v>
      </c>
      <c r="D8" s="70"/>
    </row>
    <row r="9" ht="22.5" customHeight="true" spans="1:4">
      <c r="A9" s="276" t="s">
        <v>12</v>
      </c>
      <c r="B9" s="70"/>
      <c r="C9" s="276" t="s">
        <v>13</v>
      </c>
      <c r="D9" s="70"/>
    </row>
    <row r="10" ht="22.5" customHeight="true" spans="1:4">
      <c r="A10" s="276" t="s">
        <v>14</v>
      </c>
      <c r="B10" s="179"/>
      <c r="C10" s="276" t="s">
        <v>15</v>
      </c>
      <c r="D10" s="70"/>
    </row>
    <row r="11" ht="22.5" customHeight="true" spans="1:4">
      <c r="A11" s="276" t="s">
        <v>16</v>
      </c>
      <c r="B11" s="70">
        <v>300000</v>
      </c>
      <c r="C11" s="272" t="s">
        <v>17</v>
      </c>
      <c r="D11" s="179"/>
    </row>
    <row r="12" ht="22.5" customHeight="true" spans="1:4">
      <c r="A12" s="276" t="s">
        <v>18</v>
      </c>
      <c r="B12" s="179"/>
      <c r="C12" s="272" t="s">
        <v>19</v>
      </c>
      <c r="D12" s="179"/>
    </row>
    <row r="13" ht="22.5" customHeight="true" spans="1:4">
      <c r="A13" s="276" t="s">
        <v>20</v>
      </c>
      <c r="B13" s="179"/>
      <c r="C13" s="272" t="s">
        <v>21</v>
      </c>
      <c r="D13" s="179"/>
    </row>
    <row r="14" ht="22.5" customHeight="true" spans="1:4">
      <c r="A14" s="276" t="s">
        <v>22</v>
      </c>
      <c r="B14" s="179"/>
      <c r="C14" s="272" t="s">
        <v>23</v>
      </c>
      <c r="D14" s="179">
        <v>395255.68</v>
      </c>
    </row>
    <row r="15" ht="22.5" customHeight="true" spans="1:4">
      <c r="A15" s="310" t="s">
        <v>24</v>
      </c>
      <c r="B15" s="179"/>
      <c r="C15" s="272" t="s">
        <v>25</v>
      </c>
      <c r="D15" s="179">
        <v>311682.97</v>
      </c>
    </row>
    <row r="16" ht="22.5" customHeight="true" spans="1:4">
      <c r="A16" s="310" t="s">
        <v>26</v>
      </c>
      <c r="B16" s="311">
        <v>300000</v>
      </c>
      <c r="C16" s="272" t="s">
        <v>27</v>
      </c>
      <c r="D16" s="179"/>
    </row>
    <row r="17" ht="22.5" customHeight="true" spans="1:4">
      <c r="A17" s="312"/>
      <c r="B17" s="313"/>
      <c r="C17" s="272" t="s">
        <v>28</v>
      </c>
      <c r="D17" s="179"/>
    </row>
    <row r="18" ht="22.5" customHeight="true" spans="1:4">
      <c r="A18" s="314"/>
      <c r="B18" s="314"/>
      <c r="C18" s="272" t="s">
        <v>29</v>
      </c>
      <c r="D18" s="179"/>
    </row>
    <row r="19" ht="22.5" customHeight="true" spans="1:4">
      <c r="A19" s="314"/>
      <c r="B19" s="314"/>
      <c r="C19" s="272" t="s">
        <v>30</v>
      </c>
      <c r="D19" s="179"/>
    </row>
    <row r="20" ht="22.5" customHeight="true" spans="1:4">
      <c r="A20" s="314"/>
      <c r="B20" s="314"/>
      <c r="C20" s="272" t="s">
        <v>31</v>
      </c>
      <c r="D20" s="179"/>
    </row>
    <row r="21" ht="22.5" customHeight="true" spans="1:4">
      <c r="A21" s="314"/>
      <c r="B21" s="314"/>
      <c r="C21" s="272" t="s">
        <v>32</v>
      </c>
      <c r="D21" s="179"/>
    </row>
    <row r="22" ht="22.5" customHeight="true" spans="1:4">
      <c r="A22" s="314"/>
      <c r="B22" s="314"/>
      <c r="C22" s="272" t="s">
        <v>33</v>
      </c>
      <c r="D22" s="179"/>
    </row>
    <row r="23" ht="22.5" customHeight="true" spans="1:4">
      <c r="A23" s="314"/>
      <c r="B23" s="314"/>
      <c r="C23" s="272" t="s">
        <v>34</v>
      </c>
      <c r="D23" s="179"/>
    </row>
    <row r="24" ht="22.5" customHeight="true" spans="1:4">
      <c r="A24" s="314"/>
      <c r="B24" s="314"/>
      <c r="C24" s="272" t="s">
        <v>35</v>
      </c>
      <c r="D24" s="179"/>
    </row>
    <row r="25" ht="22.5" customHeight="true" spans="1:4">
      <c r="A25" s="314"/>
      <c r="B25" s="314"/>
      <c r="C25" s="272" t="s">
        <v>36</v>
      </c>
      <c r="D25" s="179">
        <v>306161.76</v>
      </c>
    </row>
    <row r="26" ht="22.5" customHeight="true" spans="1:4">
      <c r="A26" s="314"/>
      <c r="B26" s="314"/>
      <c r="C26" s="272" t="s">
        <v>37</v>
      </c>
      <c r="D26" s="179"/>
    </row>
    <row r="27" ht="22.5" customHeight="true" spans="1:4">
      <c r="A27" s="314"/>
      <c r="B27" s="314"/>
      <c r="C27" s="272" t="s">
        <v>38</v>
      </c>
      <c r="D27" s="179"/>
    </row>
    <row r="28" ht="22.5" customHeight="true" spans="1:4">
      <c r="A28" s="314"/>
      <c r="B28" s="314"/>
      <c r="C28" s="272" t="s">
        <v>39</v>
      </c>
      <c r="D28" s="179"/>
    </row>
    <row r="29" ht="22.5" customHeight="true" spans="1:4">
      <c r="A29" s="314"/>
      <c r="B29" s="314"/>
      <c r="C29" s="272" t="s">
        <v>40</v>
      </c>
      <c r="D29" s="179"/>
    </row>
    <row r="30" ht="22.5" customHeight="true" spans="1:4">
      <c r="A30" s="315"/>
      <c r="B30" s="316"/>
      <c r="C30" s="272" t="s">
        <v>41</v>
      </c>
      <c r="D30" s="179"/>
    </row>
    <row r="31" ht="22.5" customHeight="true" spans="1:4">
      <c r="A31" s="315"/>
      <c r="B31" s="316"/>
      <c r="C31" s="272" t="s">
        <v>42</v>
      </c>
      <c r="D31" s="179"/>
    </row>
    <row r="32" ht="22.5" customHeight="true" spans="1:4">
      <c r="A32" s="315"/>
      <c r="B32" s="316"/>
      <c r="C32" s="272" t="s">
        <v>43</v>
      </c>
      <c r="D32" s="179"/>
    </row>
    <row r="33" ht="22.5" customHeight="true" spans="1:4">
      <c r="A33" s="315"/>
      <c r="B33" s="316"/>
      <c r="C33" s="272" t="s">
        <v>44</v>
      </c>
      <c r="D33" s="179"/>
    </row>
    <row r="34" ht="22.5" customHeight="true" spans="1:4">
      <c r="A34" s="315" t="s">
        <v>45</v>
      </c>
      <c r="B34" s="317">
        <v>4501439.6</v>
      </c>
      <c r="C34" s="277" t="s">
        <v>46</v>
      </c>
      <c r="D34" s="318">
        <v>4501439.6</v>
      </c>
    </row>
    <row r="35" ht="22.5" customHeight="true" spans="1:4">
      <c r="A35" s="310" t="s">
        <v>47</v>
      </c>
      <c r="B35" s="225"/>
      <c r="C35" s="276" t="s">
        <v>48</v>
      </c>
      <c r="D35" s="131"/>
    </row>
    <row r="36" ht="22.5" customHeight="true" spans="1:4">
      <c r="A36" s="310" t="s">
        <v>49</v>
      </c>
      <c r="B36" s="225"/>
      <c r="C36" s="276" t="s">
        <v>49</v>
      </c>
      <c r="D36" s="130"/>
    </row>
    <row r="37" ht="22.5" customHeight="true" spans="1:4">
      <c r="A37" s="310" t="s">
        <v>50</v>
      </c>
      <c r="B37" s="319"/>
      <c r="C37" s="276" t="s">
        <v>51</v>
      </c>
      <c r="D37" s="131"/>
    </row>
    <row r="38" ht="22.5" customHeight="true" spans="1:4">
      <c r="A38" s="320" t="s">
        <v>52</v>
      </c>
      <c r="B38" s="321">
        <v>4501439.6</v>
      </c>
      <c r="C38" s="277" t="s">
        <v>53</v>
      </c>
      <c r="D38" s="322">
        <v>4501439.6</v>
      </c>
    </row>
  </sheetData>
  <mergeCells count="8">
    <mergeCell ref="A2:D2"/>
    <mergeCell ref="A3:B3"/>
    <mergeCell ref="A4:B4"/>
    <mergeCell ref="C4:D4"/>
    <mergeCell ref="A5:A6"/>
    <mergeCell ref="B5:B6"/>
    <mergeCell ref="C5:C6"/>
    <mergeCell ref="D5:D6"/>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false" summaryRight="false"/>
  </sheetPr>
  <dimension ref="A1:F9"/>
  <sheetViews>
    <sheetView showZeros="0" workbookViewId="0">
      <selection activeCell="A1" sqref="A1"/>
    </sheetView>
  </sheetViews>
  <sheetFormatPr defaultColWidth="10.7083333333333" defaultRowHeight="14.25" customHeight="true" outlineLevelCol="5"/>
  <cols>
    <col min="1" max="1" width="37.575" customWidth="true"/>
    <col min="2" max="2" width="19.7083333333333" customWidth="true"/>
    <col min="3" max="3" width="37.575" customWidth="true"/>
    <col min="4" max="6" width="33.2833333333333" customWidth="true"/>
  </cols>
  <sheetData>
    <row r="1" ht="15.75" customHeight="true" spans="1:6">
      <c r="A1" s="192">
        <v>1</v>
      </c>
      <c r="B1" s="193">
        <v>0</v>
      </c>
      <c r="C1" s="192">
        <v>1</v>
      </c>
      <c r="D1" s="194"/>
      <c r="E1" s="194"/>
      <c r="F1" s="191" t="s">
        <v>420</v>
      </c>
    </row>
    <row r="2" ht="36.75" customHeight="true" spans="1:6">
      <c r="A2" s="195" t="s">
        <v>421</v>
      </c>
      <c r="B2" s="196" t="s">
        <v>422</v>
      </c>
      <c r="C2" s="197"/>
      <c r="D2" s="198"/>
      <c r="E2" s="198"/>
      <c r="F2" s="198"/>
    </row>
    <row r="3" ht="13.5" customHeight="true" spans="1:6">
      <c r="A3" s="86" t="str">
        <f>"单位名称："&amp;"迪庆藏族自治州工商业联合会"</f>
        <v>单位名称：迪庆藏族自治州工商业联合会</v>
      </c>
      <c r="B3" s="86" t="s">
        <v>423</v>
      </c>
      <c r="C3" s="192"/>
      <c r="D3" s="194"/>
      <c r="E3" s="194"/>
      <c r="F3" s="191" t="s">
        <v>2</v>
      </c>
    </row>
    <row r="4" ht="19.5" customHeight="true" spans="1:6">
      <c r="A4" s="199" t="s">
        <v>182</v>
      </c>
      <c r="B4" s="200" t="s">
        <v>76</v>
      </c>
      <c r="C4" s="201" t="s">
        <v>77</v>
      </c>
      <c r="D4" s="105" t="s">
        <v>424</v>
      </c>
      <c r="E4" s="105"/>
      <c r="F4" s="106"/>
    </row>
    <row r="5" ht="18.75" customHeight="true" spans="1:6">
      <c r="A5" s="202"/>
      <c r="B5" s="203"/>
      <c r="C5" s="186"/>
      <c r="D5" s="185" t="s">
        <v>58</v>
      </c>
      <c r="E5" s="185" t="s">
        <v>78</v>
      </c>
      <c r="F5" s="185" t="s">
        <v>79</v>
      </c>
    </row>
    <row r="6" ht="18.75" customHeight="true" spans="1:6">
      <c r="A6" s="202">
        <v>1</v>
      </c>
      <c r="B6" s="204" t="s">
        <v>153</v>
      </c>
      <c r="C6" s="186">
        <v>3</v>
      </c>
      <c r="D6" s="185">
        <v>4</v>
      </c>
      <c r="E6" s="185">
        <v>5</v>
      </c>
      <c r="F6" s="185">
        <v>6</v>
      </c>
    </row>
    <row r="7" ht="22.5" customHeight="true" spans="1:6">
      <c r="A7" s="205"/>
      <c r="B7" s="167"/>
      <c r="C7" s="167"/>
      <c r="D7" s="168"/>
      <c r="E7" s="210"/>
      <c r="F7" s="210"/>
    </row>
    <row r="8" ht="22.5" customHeight="true" spans="1:6">
      <c r="A8" s="205"/>
      <c r="B8" s="167"/>
      <c r="C8" s="167"/>
      <c r="D8" s="168"/>
      <c r="E8" s="210"/>
      <c r="F8" s="210"/>
    </row>
    <row r="9" ht="22.5" customHeight="true" spans="1:6">
      <c r="A9" s="206" t="s">
        <v>108</v>
      </c>
      <c r="B9" s="207" t="s">
        <v>108</v>
      </c>
      <c r="C9" s="208" t="s">
        <v>108</v>
      </c>
      <c r="D9" s="209"/>
      <c r="E9" s="211"/>
      <c r="F9" s="211"/>
    </row>
  </sheetData>
  <mergeCells count="7">
    <mergeCell ref="A2:F2"/>
    <mergeCell ref="A3:C3"/>
    <mergeCell ref="D4:F4"/>
    <mergeCell ref="A9:C9"/>
    <mergeCell ref="A4:A5"/>
    <mergeCell ref="B4:B5"/>
    <mergeCell ref="C4:C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false" summaryRight="false"/>
  </sheetPr>
  <dimension ref="A1:Q16"/>
  <sheetViews>
    <sheetView showZeros="0" workbookViewId="0">
      <selection activeCell="A1" sqref="A1"/>
    </sheetView>
  </sheetViews>
  <sheetFormatPr defaultColWidth="10.7083333333333" defaultRowHeight="14.25" customHeight="true"/>
  <cols>
    <col min="1" max="1" width="45.7083333333333" customWidth="true"/>
    <col min="2" max="2" width="25.2833333333333" customWidth="true"/>
    <col min="3" max="3" width="41.1416666666667" customWidth="true"/>
    <col min="4" max="4" width="9" customWidth="true"/>
    <col min="5" max="5" width="12" customWidth="true"/>
    <col min="6" max="17" width="19.2833333333333" customWidth="true"/>
  </cols>
  <sheetData>
    <row r="1" ht="15.75" customHeight="true" spans="1:17">
      <c r="A1" s="100"/>
      <c r="B1" s="100"/>
      <c r="C1" s="100"/>
      <c r="D1" s="100"/>
      <c r="E1" s="100"/>
      <c r="F1" s="100"/>
      <c r="G1" s="100"/>
      <c r="H1" s="100"/>
      <c r="I1" s="100"/>
      <c r="J1" s="100"/>
      <c r="O1" s="138"/>
      <c r="P1" s="138"/>
      <c r="Q1" s="124" t="s">
        <v>425</v>
      </c>
    </row>
    <row r="2" ht="35.25" customHeight="true" spans="1:17">
      <c r="A2" s="118" t="s">
        <v>426</v>
      </c>
      <c r="B2" s="85"/>
      <c r="C2" s="85"/>
      <c r="D2" s="85"/>
      <c r="E2" s="85"/>
      <c r="F2" s="85"/>
      <c r="G2" s="85"/>
      <c r="H2" s="85"/>
      <c r="I2" s="85"/>
      <c r="J2" s="85"/>
      <c r="K2" s="150"/>
      <c r="L2" s="85"/>
      <c r="M2" s="85"/>
      <c r="N2" s="85"/>
      <c r="O2" s="150"/>
      <c r="P2" s="150"/>
      <c r="Q2" s="85"/>
    </row>
    <row r="3" ht="18.75" customHeight="true" spans="1:17">
      <c r="A3" s="119" t="str">
        <f>"单位名称："&amp;"迪庆藏族自治州工商业联合会"</f>
        <v>单位名称：迪庆藏族自治州工商业联合会</v>
      </c>
      <c r="B3" s="102"/>
      <c r="C3" s="102"/>
      <c r="D3" s="102"/>
      <c r="E3" s="102"/>
      <c r="F3" s="102"/>
      <c r="G3" s="102"/>
      <c r="H3" s="102"/>
      <c r="I3" s="102"/>
      <c r="J3" s="102"/>
      <c r="O3" s="174"/>
      <c r="P3" s="174"/>
      <c r="Q3" s="191" t="s">
        <v>173</v>
      </c>
    </row>
    <row r="4" ht="15.75" customHeight="true" spans="1:17">
      <c r="A4" s="89" t="s">
        <v>427</v>
      </c>
      <c r="B4" s="159" t="s">
        <v>428</v>
      </c>
      <c r="C4" s="159" t="s">
        <v>429</v>
      </c>
      <c r="D4" s="159" t="s">
        <v>430</v>
      </c>
      <c r="E4" s="159" t="s">
        <v>431</v>
      </c>
      <c r="F4" s="159" t="s">
        <v>432</v>
      </c>
      <c r="G4" s="127" t="s">
        <v>189</v>
      </c>
      <c r="H4" s="127"/>
      <c r="I4" s="127"/>
      <c r="J4" s="127"/>
      <c r="K4" s="152"/>
      <c r="L4" s="127"/>
      <c r="M4" s="127"/>
      <c r="N4" s="127"/>
      <c r="O4" s="175"/>
      <c r="P4" s="152"/>
      <c r="Q4" s="128"/>
    </row>
    <row r="5" ht="17.25" customHeight="true" spans="1:17">
      <c r="A5" s="91"/>
      <c r="B5" s="161"/>
      <c r="C5" s="161"/>
      <c r="D5" s="161"/>
      <c r="E5" s="161"/>
      <c r="F5" s="161"/>
      <c r="G5" s="161" t="s">
        <v>58</v>
      </c>
      <c r="H5" s="161" t="s">
        <v>61</v>
      </c>
      <c r="I5" s="161" t="s">
        <v>433</v>
      </c>
      <c r="J5" s="161" t="s">
        <v>434</v>
      </c>
      <c r="K5" s="188" t="s">
        <v>435</v>
      </c>
      <c r="L5" s="176" t="s">
        <v>81</v>
      </c>
      <c r="M5" s="176"/>
      <c r="N5" s="176"/>
      <c r="O5" s="189"/>
      <c r="P5" s="190"/>
      <c r="Q5" s="163"/>
    </row>
    <row r="6" ht="54" customHeight="true" spans="1:17">
      <c r="A6" s="93"/>
      <c r="B6" s="163"/>
      <c r="C6" s="163"/>
      <c r="D6" s="163"/>
      <c r="E6" s="163"/>
      <c r="F6" s="163"/>
      <c r="G6" s="163"/>
      <c r="H6" s="163" t="s">
        <v>60</v>
      </c>
      <c r="I6" s="163"/>
      <c r="J6" s="163"/>
      <c r="K6" s="164"/>
      <c r="L6" s="163" t="s">
        <v>60</v>
      </c>
      <c r="M6" s="163" t="s">
        <v>67</v>
      </c>
      <c r="N6" s="163" t="s">
        <v>196</v>
      </c>
      <c r="O6" s="178" t="s">
        <v>69</v>
      </c>
      <c r="P6" s="164" t="s">
        <v>70</v>
      </c>
      <c r="Q6" s="163" t="s">
        <v>71</v>
      </c>
    </row>
    <row r="7" ht="19.5" customHeight="true" spans="1:17">
      <c r="A7" s="115">
        <v>1</v>
      </c>
      <c r="B7" s="185">
        <v>2</v>
      </c>
      <c r="C7" s="185">
        <v>3</v>
      </c>
      <c r="D7" s="185">
        <v>4</v>
      </c>
      <c r="E7" s="185">
        <v>5</v>
      </c>
      <c r="F7" s="185">
        <v>6</v>
      </c>
      <c r="G7" s="186">
        <v>7</v>
      </c>
      <c r="H7" s="186">
        <v>8</v>
      </c>
      <c r="I7" s="186">
        <v>9</v>
      </c>
      <c r="J7" s="186">
        <v>10</v>
      </c>
      <c r="K7" s="186">
        <v>11</v>
      </c>
      <c r="L7" s="186">
        <v>12</v>
      </c>
      <c r="M7" s="186">
        <v>13</v>
      </c>
      <c r="N7" s="186">
        <v>14</v>
      </c>
      <c r="O7" s="186">
        <v>15</v>
      </c>
      <c r="P7" s="186">
        <v>16</v>
      </c>
      <c r="Q7" s="186">
        <v>17</v>
      </c>
    </row>
    <row r="8" ht="22.5" customHeight="true" spans="1:17">
      <c r="A8" s="82" t="s">
        <v>73</v>
      </c>
      <c r="B8" s="166"/>
      <c r="C8" s="166"/>
      <c r="D8" s="166"/>
      <c r="E8" s="187"/>
      <c r="F8" s="168"/>
      <c r="G8" s="168"/>
      <c r="H8" s="168"/>
      <c r="I8" s="168"/>
      <c r="J8" s="168"/>
      <c r="K8" s="168"/>
      <c r="L8" s="168"/>
      <c r="M8" s="168"/>
      <c r="N8" s="168"/>
      <c r="O8" s="179"/>
      <c r="P8" s="168"/>
      <c r="Q8" s="168"/>
    </row>
    <row r="9" ht="22.5" customHeight="true" spans="1:17">
      <c r="A9" s="82" t="str">
        <f t="shared" ref="A9:A11" si="0">"    "&amp;"公务用车运行维护费"</f>
        <v>    公务用车运行维护费</v>
      </c>
      <c r="B9" s="166" t="s">
        <v>436</v>
      </c>
      <c r="C9" s="166" t="s">
        <v>437</v>
      </c>
      <c r="D9" s="166" t="s">
        <v>438</v>
      </c>
      <c r="E9" s="187">
        <v>1</v>
      </c>
      <c r="F9" s="168">
        <v>5000</v>
      </c>
      <c r="G9" s="168">
        <v>5000</v>
      </c>
      <c r="H9" s="168">
        <v>5000</v>
      </c>
      <c r="I9" s="168"/>
      <c r="J9" s="168"/>
      <c r="K9" s="168"/>
      <c r="L9" s="168"/>
      <c r="M9" s="168"/>
      <c r="N9" s="168"/>
      <c r="O9" s="179"/>
      <c r="P9" s="168"/>
      <c r="Q9" s="168"/>
    </row>
    <row r="10" ht="22.5" customHeight="true" spans="1:17">
      <c r="A10" s="82" t="str">
        <f t="shared" si="0"/>
        <v>    公务用车运行维护费</v>
      </c>
      <c r="B10" s="166" t="s">
        <v>439</v>
      </c>
      <c r="C10" s="166" t="s">
        <v>440</v>
      </c>
      <c r="D10" s="166" t="s">
        <v>438</v>
      </c>
      <c r="E10" s="187">
        <v>1</v>
      </c>
      <c r="F10" s="168">
        <v>12000</v>
      </c>
      <c r="G10" s="168">
        <v>12000</v>
      </c>
      <c r="H10" s="168">
        <v>12000</v>
      </c>
      <c r="I10" s="168"/>
      <c r="J10" s="168"/>
      <c r="K10" s="168"/>
      <c r="L10" s="168"/>
      <c r="M10" s="168"/>
      <c r="N10" s="168"/>
      <c r="O10" s="179"/>
      <c r="P10" s="168"/>
      <c r="Q10" s="168"/>
    </row>
    <row r="11" ht="22.5" customHeight="true" spans="1:17">
      <c r="A11" s="82" t="str">
        <f t="shared" si="0"/>
        <v>    公务用车运行维护费</v>
      </c>
      <c r="B11" s="166" t="s">
        <v>441</v>
      </c>
      <c r="C11" s="166" t="s">
        <v>442</v>
      </c>
      <c r="D11" s="166" t="s">
        <v>438</v>
      </c>
      <c r="E11" s="187">
        <v>1</v>
      </c>
      <c r="F11" s="168">
        <v>3000</v>
      </c>
      <c r="G11" s="168">
        <v>3000</v>
      </c>
      <c r="H11" s="168">
        <v>3000</v>
      </c>
      <c r="I11" s="168"/>
      <c r="J11" s="168"/>
      <c r="K11" s="168"/>
      <c r="L11" s="168"/>
      <c r="M11" s="168"/>
      <c r="N11" s="168"/>
      <c r="O11" s="179"/>
      <c r="P11" s="168"/>
      <c r="Q11" s="168"/>
    </row>
    <row r="12" ht="22.5" customHeight="true" spans="1:17">
      <c r="A12" s="82" t="str">
        <f>"    "&amp;"贷免扶补专项经费"</f>
        <v>    贷免扶补专项经费</v>
      </c>
      <c r="B12" s="166" t="s">
        <v>443</v>
      </c>
      <c r="C12" s="166" t="s">
        <v>444</v>
      </c>
      <c r="D12" s="166" t="s">
        <v>438</v>
      </c>
      <c r="E12" s="187">
        <v>1</v>
      </c>
      <c r="F12" s="168">
        <v>3000</v>
      </c>
      <c r="G12" s="168">
        <v>3000</v>
      </c>
      <c r="H12" s="168">
        <v>3000</v>
      </c>
      <c r="I12" s="168"/>
      <c r="J12" s="168"/>
      <c r="K12" s="168"/>
      <c r="L12" s="168"/>
      <c r="M12" s="168"/>
      <c r="N12" s="168"/>
      <c r="O12" s="179"/>
      <c r="P12" s="168"/>
      <c r="Q12" s="168"/>
    </row>
    <row r="13" ht="22.5" customHeight="true" spans="1:17">
      <c r="A13" s="82" t="str">
        <f>"    "&amp;"光彩事业促进会工作专项经费"</f>
        <v>    光彩事业促进会工作专项经费</v>
      </c>
      <c r="B13" s="166" t="s">
        <v>445</v>
      </c>
      <c r="C13" s="166" t="s">
        <v>444</v>
      </c>
      <c r="D13" s="166" t="s">
        <v>438</v>
      </c>
      <c r="E13" s="187">
        <v>1</v>
      </c>
      <c r="F13" s="168">
        <v>3000</v>
      </c>
      <c r="G13" s="168">
        <v>3000</v>
      </c>
      <c r="H13" s="168">
        <v>3000</v>
      </c>
      <c r="I13" s="168"/>
      <c r="J13" s="168"/>
      <c r="K13" s="168"/>
      <c r="L13" s="168"/>
      <c r="M13" s="168"/>
      <c r="N13" s="168"/>
      <c r="O13" s="179"/>
      <c r="P13" s="168"/>
      <c r="Q13" s="168"/>
    </row>
    <row r="14" ht="22.5" customHeight="true" spans="1:17">
      <c r="A14" s="82" t="str">
        <f t="shared" ref="A14:A15" si="1">"    "&amp;"信息化建设工作专项经费"</f>
        <v>    信息化建设工作专项经费</v>
      </c>
      <c r="B14" s="166" t="s">
        <v>446</v>
      </c>
      <c r="C14" s="166" t="s">
        <v>447</v>
      </c>
      <c r="D14" s="166" t="s">
        <v>438</v>
      </c>
      <c r="E14" s="187">
        <v>2</v>
      </c>
      <c r="F14" s="168">
        <v>1020</v>
      </c>
      <c r="G14" s="168">
        <v>1020</v>
      </c>
      <c r="H14" s="168">
        <v>1020</v>
      </c>
      <c r="I14" s="168"/>
      <c r="J14" s="168"/>
      <c r="K14" s="168"/>
      <c r="L14" s="168"/>
      <c r="M14" s="168"/>
      <c r="N14" s="168"/>
      <c r="O14" s="179"/>
      <c r="P14" s="168"/>
      <c r="Q14" s="168"/>
    </row>
    <row r="15" ht="22.5" customHeight="true" spans="1:17">
      <c r="A15" s="82" t="str">
        <f t="shared" si="1"/>
        <v>    信息化建设工作专项经费</v>
      </c>
      <c r="B15" s="166" t="s">
        <v>448</v>
      </c>
      <c r="C15" s="166" t="s">
        <v>449</v>
      </c>
      <c r="D15" s="166" t="s">
        <v>438</v>
      </c>
      <c r="E15" s="187">
        <v>2</v>
      </c>
      <c r="F15" s="168">
        <v>9000</v>
      </c>
      <c r="G15" s="168">
        <v>9000</v>
      </c>
      <c r="H15" s="168">
        <v>9000</v>
      </c>
      <c r="I15" s="168"/>
      <c r="J15" s="168"/>
      <c r="K15" s="168"/>
      <c r="L15" s="168"/>
      <c r="M15" s="168"/>
      <c r="N15" s="168"/>
      <c r="O15" s="179"/>
      <c r="P15" s="168"/>
      <c r="Q15" s="168"/>
    </row>
    <row r="16" ht="22.5" customHeight="true" spans="1:17">
      <c r="A16" s="56" t="s">
        <v>108</v>
      </c>
      <c r="B16" s="169"/>
      <c r="C16" s="169"/>
      <c r="D16" s="169"/>
      <c r="E16" s="187"/>
      <c r="F16" s="168">
        <v>36020</v>
      </c>
      <c r="G16" s="168">
        <v>36020</v>
      </c>
      <c r="H16" s="168">
        <v>36020</v>
      </c>
      <c r="I16" s="168"/>
      <c r="J16" s="168"/>
      <c r="K16" s="168"/>
      <c r="L16" s="168"/>
      <c r="M16" s="168"/>
      <c r="N16" s="168"/>
      <c r="O16" s="179"/>
      <c r="P16" s="168"/>
      <c r="Q16" s="168"/>
    </row>
  </sheetData>
  <mergeCells count="16">
    <mergeCell ref="A2:Q2"/>
    <mergeCell ref="A3:F3"/>
    <mergeCell ref="G4:Q4"/>
    <mergeCell ref="L5:Q5"/>
    <mergeCell ref="A16:E16"/>
    <mergeCell ref="A4:A6"/>
    <mergeCell ref="B4:B6"/>
    <mergeCell ref="C4:C6"/>
    <mergeCell ref="D4:D6"/>
    <mergeCell ref="E4:E6"/>
    <mergeCell ref="F4:F6"/>
    <mergeCell ref="G5:G6"/>
    <mergeCell ref="H5:H6"/>
    <mergeCell ref="I5:I6"/>
    <mergeCell ref="J5:J6"/>
    <mergeCell ref="K5:K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false" summaryRight="false"/>
  </sheetPr>
  <dimension ref="A1:N13"/>
  <sheetViews>
    <sheetView showZeros="0" workbookViewId="0">
      <selection activeCell="A13" sqref="A13"/>
    </sheetView>
  </sheetViews>
  <sheetFormatPr defaultColWidth="10.7083333333333" defaultRowHeight="14.25" customHeight="true"/>
  <cols>
    <col min="1" max="1" width="36.7083333333333" customWidth="true"/>
    <col min="2" max="3" width="25.575" customWidth="true"/>
    <col min="4" max="14" width="22.1416666666667" customWidth="true"/>
  </cols>
  <sheetData>
    <row r="1" ht="13.5" customHeight="true" spans="1:14">
      <c r="A1" s="155"/>
      <c r="B1" s="155"/>
      <c r="C1" s="156"/>
      <c r="D1" s="155"/>
      <c r="E1" s="155"/>
      <c r="F1" s="155"/>
      <c r="G1" s="155"/>
      <c r="H1" s="171"/>
      <c r="I1" s="173"/>
      <c r="J1" s="173"/>
      <c r="K1" s="173"/>
      <c r="L1" s="138"/>
      <c r="M1" s="180"/>
      <c r="N1" s="181" t="s">
        <v>450</v>
      </c>
    </row>
    <row r="2" ht="34.5" customHeight="true" spans="1:14">
      <c r="A2" s="118" t="s">
        <v>451</v>
      </c>
      <c r="B2" s="157"/>
      <c r="C2" s="150"/>
      <c r="D2" s="157"/>
      <c r="E2" s="157"/>
      <c r="F2" s="157"/>
      <c r="G2" s="157"/>
      <c r="H2" s="172"/>
      <c r="I2" s="157"/>
      <c r="J2" s="157"/>
      <c r="K2" s="157"/>
      <c r="L2" s="150"/>
      <c r="M2" s="172"/>
      <c r="N2" s="157"/>
    </row>
    <row r="3" ht="18.75" customHeight="true" spans="1:14">
      <c r="A3" s="140" t="str">
        <f>"单位名称："&amp;"迪庆藏族自治州工商业联合会"</f>
        <v>单位名称：迪庆藏族自治州工商业联合会</v>
      </c>
      <c r="B3" s="141"/>
      <c r="C3" s="158"/>
      <c r="D3" s="141"/>
      <c r="E3" s="141"/>
      <c r="F3" s="141"/>
      <c r="G3" s="141"/>
      <c r="H3" s="171"/>
      <c r="I3" s="173"/>
      <c r="J3" s="173"/>
      <c r="K3" s="173"/>
      <c r="L3" s="174"/>
      <c r="M3" s="182"/>
      <c r="N3" s="183" t="s">
        <v>173</v>
      </c>
    </row>
    <row r="4" ht="18.75" customHeight="true" spans="1:14">
      <c r="A4" s="89" t="s">
        <v>427</v>
      </c>
      <c r="B4" s="159" t="s">
        <v>452</v>
      </c>
      <c r="C4" s="160" t="s">
        <v>453</v>
      </c>
      <c r="D4" s="127" t="s">
        <v>189</v>
      </c>
      <c r="E4" s="127"/>
      <c r="F4" s="127"/>
      <c r="G4" s="127"/>
      <c r="H4" s="152"/>
      <c r="I4" s="127"/>
      <c r="J4" s="127"/>
      <c r="K4" s="127"/>
      <c r="L4" s="175"/>
      <c r="M4" s="152"/>
      <c r="N4" s="128"/>
    </row>
    <row r="5" ht="17.25" customHeight="true" spans="1:14">
      <c r="A5" s="91"/>
      <c r="B5" s="161"/>
      <c r="C5" s="162"/>
      <c r="D5" s="161" t="s">
        <v>58</v>
      </c>
      <c r="E5" s="161" t="s">
        <v>61</v>
      </c>
      <c r="F5" s="161" t="s">
        <v>433</v>
      </c>
      <c r="G5" s="161" t="s">
        <v>434</v>
      </c>
      <c r="H5" s="162" t="s">
        <v>435</v>
      </c>
      <c r="I5" s="176" t="s">
        <v>81</v>
      </c>
      <c r="J5" s="176"/>
      <c r="K5" s="176"/>
      <c r="L5" s="177"/>
      <c r="M5" s="184"/>
      <c r="N5" s="163"/>
    </row>
    <row r="6" ht="54" customHeight="true" spans="1:14">
      <c r="A6" s="93"/>
      <c r="B6" s="163"/>
      <c r="C6" s="164"/>
      <c r="D6" s="163"/>
      <c r="E6" s="163"/>
      <c r="F6" s="163"/>
      <c r="G6" s="163"/>
      <c r="H6" s="164"/>
      <c r="I6" s="163" t="s">
        <v>60</v>
      </c>
      <c r="J6" s="163" t="s">
        <v>67</v>
      </c>
      <c r="K6" s="163" t="s">
        <v>196</v>
      </c>
      <c r="L6" s="178" t="s">
        <v>69</v>
      </c>
      <c r="M6" s="164" t="s">
        <v>70</v>
      </c>
      <c r="N6" s="163" t="s">
        <v>71</v>
      </c>
    </row>
    <row r="7" ht="19.5" customHeight="true" spans="1:14">
      <c r="A7" s="165">
        <v>1</v>
      </c>
      <c r="B7" s="165">
        <v>2</v>
      </c>
      <c r="C7" s="165">
        <v>3</v>
      </c>
      <c r="D7" s="165">
        <v>4</v>
      </c>
      <c r="E7" s="165">
        <v>5</v>
      </c>
      <c r="F7" s="165">
        <v>6</v>
      </c>
      <c r="G7" s="165">
        <v>7</v>
      </c>
      <c r="H7" s="165">
        <v>8</v>
      </c>
      <c r="I7" s="165">
        <v>9</v>
      </c>
      <c r="J7" s="165">
        <v>10</v>
      </c>
      <c r="K7" s="165">
        <v>11</v>
      </c>
      <c r="L7" s="165">
        <v>12</v>
      </c>
      <c r="M7" s="165">
        <v>13</v>
      </c>
      <c r="N7" s="165">
        <v>14</v>
      </c>
    </row>
    <row r="8" ht="22.5" customHeight="true" spans="1:14">
      <c r="A8" s="82"/>
      <c r="B8" s="166"/>
      <c r="C8" s="167"/>
      <c r="D8" s="168"/>
      <c r="E8" s="168"/>
      <c r="F8" s="168"/>
      <c r="G8" s="168"/>
      <c r="H8" s="168"/>
      <c r="I8" s="168"/>
      <c r="J8" s="168"/>
      <c r="K8" s="168"/>
      <c r="L8" s="179"/>
      <c r="M8" s="168"/>
      <c r="N8" s="168"/>
    </row>
    <row r="9" ht="22.5" customHeight="true" spans="1:14">
      <c r="A9" s="82"/>
      <c r="B9" s="166"/>
      <c r="C9" s="167"/>
      <c r="D9" s="168"/>
      <c r="E9" s="168"/>
      <c r="F9" s="168"/>
      <c r="G9" s="168"/>
      <c r="H9" s="168"/>
      <c r="I9" s="168"/>
      <c r="J9" s="168"/>
      <c r="K9" s="168"/>
      <c r="L9" s="179"/>
      <c r="M9" s="168"/>
      <c r="N9" s="168"/>
    </row>
    <row r="10" ht="22.5" customHeight="true" spans="1:14">
      <c r="A10" s="56" t="s">
        <v>108</v>
      </c>
      <c r="B10" s="169"/>
      <c r="C10" s="170"/>
      <c r="D10" s="168"/>
      <c r="E10" s="168"/>
      <c r="F10" s="168"/>
      <c r="G10" s="168"/>
      <c r="H10" s="168"/>
      <c r="I10" s="168"/>
      <c r="J10" s="168"/>
      <c r="K10" s="168"/>
      <c r="L10" s="179"/>
      <c r="M10" s="168"/>
      <c r="N10" s="168"/>
    </row>
    <row r="13" customHeight="true" spans="1:1">
      <c r="A13" t="s">
        <v>454</v>
      </c>
    </row>
  </sheetData>
  <mergeCells count="13">
    <mergeCell ref="A2:N2"/>
    <mergeCell ref="A3:C3"/>
    <mergeCell ref="D4:N4"/>
    <mergeCell ref="I5:N5"/>
    <mergeCell ref="A10:C10"/>
    <mergeCell ref="A4:A6"/>
    <mergeCell ref="B4:B6"/>
    <mergeCell ref="C4:C6"/>
    <mergeCell ref="D5:D6"/>
    <mergeCell ref="E5:E6"/>
    <mergeCell ref="F5:F6"/>
    <mergeCell ref="G5:G6"/>
    <mergeCell ref="H5:H6"/>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false" summaryRight="false"/>
  </sheetPr>
  <dimension ref="A1:H11"/>
  <sheetViews>
    <sheetView showZeros="0" workbookViewId="0">
      <selection activeCell="A11" sqref="A11"/>
    </sheetView>
  </sheetViews>
  <sheetFormatPr defaultColWidth="10.7083333333333" defaultRowHeight="14.25" customHeight="true" outlineLevelCol="7"/>
  <cols>
    <col min="1" max="1" width="44" customWidth="true"/>
    <col min="2" max="4" width="20.575" customWidth="true"/>
    <col min="5" max="8" width="21.1416666666667" customWidth="true"/>
  </cols>
  <sheetData>
    <row r="1" ht="19.5" customHeight="true" spans="1:8">
      <c r="A1" s="100"/>
      <c r="B1" s="100"/>
      <c r="C1" s="100"/>
      <c r="D1" s="139"/>
      <c r="H1" s="149" t="s">
        <v>455</v>
      </c>
    </row>
    <row r="2" ht="48" customHeight="true" spans="1:8">
      <c r="A2" s="118" t="s">
        <v>456</v>
      </c>
      <c r="B2" s="85"/>
      <c r="C2" s="85"/>
      <c r="D2" s="85"/>
      <c r="E2" s="150"/>
      <c r="F2" s="150"/>
      <c r="G2" s="150"/>
      <c r="H2" s="150"/>
    </row>
    <row r="3" ht="18" customHeight="true" spans="1:8">
      <c r="A3" s="140" t="str">
        <f>"单位名称："&amp;"迪庆藏族自治州工商业联合会"</f>
        <v>单位名称：迪庆藏族自治州工商业联合会</v>
      </c>
      <c r="B3" s="141"/>
      <c r="C3" s="141"/>
      <c r="D3" s="142"/>
      <c r="H3" s="151" t="s">
        <v>173</v>
      </c>
    </row>
    <row r="4" ht="19.5" customHeight="true" spans="1:8">
      <c r="A4" s="113" t="s">
        <v>457</v>
      </c>
      <c r="B4" s="104" t="s">
        <v>189</v>
      </c>
      <c r="C4" s="105"/>
      <c r="D4" s="106"/>
      <c r="E4" s="152" t="s">
        <v>458</v>
      </c>
      <c r="F4" s="152"/>
      <c r="G4" s="152"/>
      <c r="H4" s="153"/>
    </row>
    <row r="5" ht="40.5" customHeight="true" spans="1:8">
      <c r="A5" s="115"/>
      <c r="B5" s="114" t="s">
        <v>58</v>
      </c>
      <c r="C5" s="89" t="s">
        <v>61</v>
      </c>
      <c r="D5" s="143" t="s">
        <v>459</v>
      </c>
      <c r="E5" s="154" t="s">
        <v>460</v>
      </c>
      <c r="F5" s="154" t="s">
        <v>461</v>
      </c>
      <c r="G5" s="154" t="s">
        <v>462</v>
      </c>
      <c r="H5" s="154" t="s">
        <v>463</v>
      </c>
    </row>
    <row r="6" ht="19.5" customHeight="true" spans="1:8">
      <c r="A6" s="144">
        <v>1</v>
      </c>
      <c r="B6" s="144">
        <v>2</v>
      </c>
      <c r="C6" s="144">
        <v>3</v>
      </c>
      <c r="D6" s="145">
        <v>4</v>
      </c>
      <c r="E6" s="145">
        <v>5</v>
      </c>
      <c r="F6" s="145">
        <v>6</v>
      </c>
      <c r="G6" s="145">
        <v>7</v>
      </c>
      <c r="H6" s="144">
        <v>8</v>
      </c>
    </row>
    <row r="7" ht="22.5" customHeight="true" spans="1:8">
      <c r="A7" s="146"/>
      <c r="B7" s="147"/>
      <c r="C7" s="147"/>
      <c r="D7" s="148"/>
      <c r="E7" s="147"/>
      <c r="F7" s="147"/>
      <c r="G7" s="147"/>
      <c r="H7" s="147"/>
    </row>
    <row r="8" ht="22.5" customHeight="true" spans="1:8">
      <c r="A8" s="146"/>
      <c r="B8" s="147"/>
      <c r="C8" s="147"/>
      <c r="D8" s="148"/>
      <c r="E8" s="147"/>
      <c r="F8" s="147"/>
      <c r="G8" s="147"/>
      <c r="H8" s="147"/>
    </row>
    <row r="9" ht="22.5" customHeight="true" spans="1:8">
      <c r="A9" s="13" t="s">
        <v>58</v>
      </c>
      <c r="B9" s="147"/>
      <c r="C9" s="147"/>
      <c r="D9" s="148"/>
      <c r="E9" s="147"/>
      <c r="F9" s="147"/>
      <c r="G9" s="147"/>
      <c r="H9" s="147"/>
    </row>
    <row r="11" customHeight="true" spans="1:1">
      <c r="A11" t="s">
        <v>454</v>
      </c>
    </row>
  </sheetData>
  <mergeCells count="5">
    <mergeCell ref="A2:H2"/>
    <mergeCell ref="A3:D3"/>
    <mergeCell ref="B4:D4"/>
    <mergeCell ref="E4:H4"/>
    <mergeCell ref="A4:A5"/>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false" summaryRight="false"/>
  </sheetPr>
  <dimension ref="A1:J10"/>
  <sheetViews>
    <sheetView showZeros="0" workbookViewId="0">
      <selection activeCell="A10" sqref="A10"/>
    </sheetView>
  </sheetViews>
  <sheetFormatPr defaultColWidth="10.7083333333333" defaultRowHeight="12" customHeight="true"/>
  <cols>
    <col min="1" max="1" width="40" customWidth="true"/>
    <col min="2" max="2" width="33.85" customWidth="true"/>
    <col min="3" max="5" width="27.575" customWidth="true"/>
    <col min="6" max="6" width="13.1416666666667" customWidth="true"/>
    <col min="7" max="7" width="29.2833333333333" customWidth="true"/>
    <col min="8" max="8" width="18.1416666666667" customWidth="true"/>
    <col min="9" max="9" width="15.7083333333333" customWidth="true"/>
    <col min="10" max="10" width="22" customWidth="true"/>
  </cols>
  <sheetData>
    <row r="1" ht="19.5" customHeight="true" spans="10:10">
      <c r="J1" s="138" t="s">
        <v>464</v>
      </c>
    </row>
    <row r="2" ht="36" customHeight="true" spans="1:10">
      <c r="A2" s="84" t="s">
        <v>465</v>
      </c>
      <c r="B2" s="85"/>
      <c r="C2" s="85"/>
      <c r="D2" s="85"/>
      <c r="E2" s="85"/>
      <c r="F2" s="135"/>
      <c r="G2" s="85"/>
      <c r="H2" s="135"/>
      <c r="I2" s="135"/>
      <c r="J2" s="85"/>
    </row>
    <row r="3" ht="17.25" customHeight="true" spans="1:2">
      <c r="A3" s="133" t="str">
        <f>"单位名称："&amp;"迪庆藏族自治州工商业联合会"</f>
        <v>单位名称：迪庆藏族自治州工商业联合会</v>
      </c>
      <c r="B3" s="134"/>
    </row>
    <row r="4" ht="44.25" customHeight="true" spans="1:10">
      <c r="A4" s="121" t="s">
        <v>302</v>
      </c>
      <c r="B4" s="121" t="s">
        <v>303</v>
      </c>
      <c r="C4" s="121" t="s">
        <v>304</v>
      </c>
      <c r="D4" s="121" t="s">
        <v>305</v>
      </c>
      <c r="E4" s="121" t="s">
        <v>306</v>
      </c>
      <c r="F4" s="136" t="s">
        <v>307</v>
      </c>
      <c r="G4" s="121" t="s">
        <v>308</v>
      </c>
      <c r="H4" s="136" t="s">
        <v>309</v>
      </c>
      <c r="I4" s="136" t="s">
        <v>310</v>
      </c>
      <c r="J4" s="121" t="s">
        <v>311</v>
      </c>
    </row>
    <row r="5" ht="19.5" customHeight="true" spans="1:10">
      <c r="A5" s="121">
        <v>1</v>
      </c>
      <c r="B5" s="121">
        <v>2</v>
      </c>
      <c r="C5" s="121">
        <v>3</v>
      </c>
      <c r="D5" s="121">
        <v>4</v>
      </c>
      <c r="E5" s="121">
        <v>5</v>
      </c>
      <c r="F5" s="136">
        <v>6</v>
      </c>
      <c r="G5" s="121">
        <v>7</v>
      </c>
      <c r="H5" s="136">
        <v>8</v>
      </c>
      <c r="I5" s="136">
        <v>9</v>
      </c>
      <c r="J5" s="121">
        <v>10</v>
      </c>
    </row>
    <row r="6" ht="22.5" customHeight="true" spans="1:10">
      <c r="A6" s="67"/>
      <c r="B6" s="79"/>
      <c r="C6" s="79"/>
      <c r="D6" s="79"/>
      <c r="E6" s="46"/>
      <c r="F6" s="137"/>
      <c r="G6" s="46"/>
      <c r="H6" s="137"/>
      <c r="I6" s="137"/>
      <c r="J6" s="46"/>
    </row>
    <row r="7" ht="22.5" customHeight="true" spans="1:10">
      <c r="A7" s="67"/>
      <c r="B7" s="67"/>
      <c r="C7" s="67" t="s">
        <v>466</v>
      </c>
      <c r="D7" s="67" t="s">
        <v>466</v>
      </c>
      <c r="E7" s="67" t="s">
        <v>466</v>
      </c>
      <c r="F7" s="66" t="s">
        <v>466</v>
      </c>
      <c r="G7" s="67" t="s">
        <v>466</v>
      </c>
      <c r="H7" s="67" t="s">
        <v>466</v>
      </c>
      <c r="I7" s="67" t="s">
        <v>466</v>
      </c>
      <c r="J7" s="67" t="s">
        <v>466</v>
      </c>
    </row>
    <row r="8" ht="22.5" customHeight="true" spans="1:10">
      <c r="A8" s="67"/>
      <c r="B8" s="67"/>
      <c r="C8" s="67"/>
      <c r="D8" s="67"/>
      <c r="E8" s="67"/>
      <c r="F8" s="66"/>
      <c r="G8" s="67"/>
      <c r="H8" s="67"/>
      <c r="I8" s="67"/>
      <c r="J8" s="67"/>
    </row>
    <row r="10" customHeight="true" spans="1:1">
      <c r="A10" t="s">
        <v>454</v>
      </c>
    </row>
  </sheetData>
  <mergeCells count="2">
    <mergeCell ref="A2:J2"/>
    <mergeCell ref="A3:H3"/>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false" summaryRight="false"/>
  </sheetPr>
  <dimension ref="A1:H12"/>
  <sheetViews>
    <sheetView showZeros="0" workbookViewId="0">
      <selection activeCell="A12" sqref="A12"/>
    </sheetView>
  </sheetViews>
  <sheetFormatPr defaultColWidth="10.7083333333333" defaultRowHeight="12" customHeight="true" outlineLevelCol="7"/>
  <cols>
    <col min="1" max="1" width="33.85" customWidth="true"/>
    <col min="2" max="2" width="21.85" customWidth="true"/>
    <col min="3" max="3" width="29" customWidth="true"/>
    <col min="4" max="4" width="27.575" customWidth="true"/>
    <col min="5" max="5" width="20.85" customWidth="true"/>
    <col min="6" max="6" width="27.575" customWidth="true"/>
    <col min="7" max="7" width="29.2833333333333" customWidth="true"/>
    <col min="8" max="8" width="22" customWidth="true"/>
  </cols>
  <sheetData>
    <row r="1" ht="14.25" customHeight="true" spans="8:8">
      <c r="H1" s="124" t="s">
        <v>467</v>
      </c>
    </row>
    <row r="2" ht="34.5" customHeight="true" spans="1:8">
      <c r="A2" s="118" t="s">
        <v>468</v>
      </c>
      <c r="B2" s="85"/>
      <c r="C2" s="85"/>
      <c r="D2" s="85"/>
      <c r="E2" s="85"/>
      <c r="F2" s="85"/>
      <c r="G2" s="85"/>
      <c r="H2" s="85"/>
    </row>
    <row r="3" ht="19.5" customHeight="true" spans="1:8">
      <c r="A3" s="119" t="str">
        <f>"单位名称："&amp;"迪庆藏族自治州工商业联合会"</f>
        <v>单位名称：迪庆藏族自治州工商业联合会</v>
      </c>
      <c r="B3" s="87"/>
      <c r="C3" s="120"/>
      <c r="H3" s="125" t="s">
        <v>173</v>
      </c>
    </row>
    <row r="4" ht="18" customHeight="true" spans="1:8">
      <c r="A4" s="89" t="s">
        <v>182</v>
      </c>
      <c r="B4" s="89" t="s">
        <v>469</v>
      </c>
      <c r="C4" s="89" t="s">
        <v>470</v>
      </c>
      <c r="D4" s="89" t="s">
        <v>471</v>
      </c>
      <c r="E4" s="89" t="s">
        <v>472</v>
      </c>
      <c r="F4" s="126" t="s">
        <v>473</v>
      </c>
      <c r="G4" s="127"/>
      <c r="H4" s="128"/>
    </row>
    <row r="5" ht="18" customHeight="true" spans="1:8">
      <c r="A5" s="93"/>
      <c r="B5" s="93"/>
      <c r="C5" s="93"/>
      <c r="D5" s="93"/>
      <c r="E5" s="93"/>
      <c r="F5" s="121" t="s">
        <v>431</v>
      </c>
      <c r="G5" s="121" t="s">
        <v>474</v>
      </c>
      <c r="H5" s="121" t="s">
        <v>475</v>
      </c>
    </row>
    <row r="6" ht="21" customHeight="true" spans="1:8">
      <c r="A6" s="121">
        <v>1</v>
      </c>
      <c r="B6" s="121">
        <v>2</v>
      </c>
      <c r="C6" s="121">
        <v>3</v>
      </c>
      <c r="D6" s="121">
        <v>4</v>
      </c>
      <c r="E6" s="121">
        <v>5</v>
      </c>
      <c r="F6" s="121">
        <v>6</v>
      </c>
      <c r="G6" s="121">
        <v>7</v>
      </c>
      <c r="H6" s="121">
        <v>8</v>
      </c>
    </row>
    <row r="7" ht="22.5" customHeight="true" spans="1:8">
      <c r="A7" s="79"/>
      <c r="B7" s="79"/>
      <c r="C7" s="79"/>
      <c r="D7" s="79"/>
      <c r="E7" s="79"/>
      <c r="F7" s="129"/>
      <c r="G7" s="130"/>
      <c r="H7" s="131"/>
    </row>
    <row r="8" ht="22.5" customHeight="true" spans="1:8">
      <c r="A8" s="122" t="s">
        <v>58</v>
      </c>
      <c r="B8" s="123"/>
      <c r="C8" s="123"/>
      <c r="D8" s="123"/>
      <c r="E8" s="132"/>
      <c r="F8" s="117"/>
      <c r="G8" s="131"/>
      <c r="H8" s="131"/>
    </row>
    <row r="12" customHeight="true" spans="1:1">
      <c r="A12" t="s">
        <v>454</v>
      </c>
    </row>
  </sheetData>
  <mergeCells count="9">
    <mergeCell ref="A2:H2"/>
    <mergeCell ref="A3:C3"/>
    <mergeCell ref="F4:H4"/>
    <mergeCell ref="A8:E8"/>
    <mergeCell ref="A4:A5"/>
    <mergeCell ref="B4:B5"/>
    <mergeCell ref="C4:C5"/>
    <mergeCell ref="D4:D5"/>
    <mergeCell ref="E4:E5"/>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false" summaryRight="false"/>
  </sheetPr>
  <dimension ref="A1:K10"/>
  <sheetViews>
    <sheetView showZeros="0" workbookViewId="0">
      <selection activeCell="A1" sqref="A1"/>
    </sheetView>
  </sheetViews>
  <sheetFormatPr defaultColWidth="10.7083333333333" defaultRowHeight="14.25" customHeight="true"/>
  <cols>
    <col min="1" max="1" width="15.7083333333333" customWidth="true"/>
    <col min="2" max="3" width="27.85" customWidth="true"/>
    <col min="4" max="4" width="13" customWidth="true"/>
    <col min="5" max="5" width="20.7083333333333" customWidth="true"/>
    <col min="6" max="6" width="11.575" customWidth="true"/>
    <col min="7" max="7" width="20.7083333333333" customWidth="true"/>
    <col min="8" max="11" width="18" customWidth="true"/>
  </cols>
  <sheetData>
    <row r="1" ht="19.5" customHeight="true" spans="4:11">
      <c r="D1" s="83"/>
      <c r="E1" s="83"/>
      <c r="F1" s="83"/>
      <c r="G1" s="83"/>
      <c r="H1" s="100"/>
      <c r="I1" s="100"/>
      <c r="J1" s="100"/>
      <c r="K1" s="101" t="s">
        <v>476</v>
      </c>
    </row>
    <row r="2" ht="42.75" customHeight="true" spans="1:11">
      <c r="A2" s="84" t="s">
        <v>477</v>
      </c>
      <c r="B2" s="85"/>
      <c r="C2" s="85"/>
      <c r="D2" s="85"/>
      <c r="E2" s="85"/>
      <c r="F2" s="85"/>
      <c r="G2" s="85"/>
      <c r="H2" s="85"/>
      <c r="I2" s="85"/>
      <c r="J2" s="85"/>
      <c r="K2" s="85"/>
    </row>
    <row r="3" ht="19.5" customHeight="true" spans="1:11">
      <c r="A3" s="86" t="str">
        <f>"单位名称："&amp;"迪庆藏族自治州工商业联合会"</f>
        <v>单位名称：迪庆藏族自治州工商业联合会</v>
      </c>
      <c r="B3" s="87"/>
      <c r="C3" s="87"/>
      <c r="D3" s="87"/>
      <c r="E3" s="87"/>
      <c r="F3" s="87"/>
      <c r="G3" s="87"/>
      <c r="H3" s="102"/>
      <c r="I3" s="102"/>
      <c r="J3" s="102"/>
      <c r="K3" s="103" t="s">
        <v>173</v>
      </c>
    </row>
    <row r="4" ht="21.75" customHeight="true" spans="1:11">
      <c r="A4" s="88" t="s">
        <v>266</v>
      </c>
      <c r="B4" s="88" t="s">
        <v>184</v>
      </c>
      <c r="C4" s="88" t="s">
        <v>267</v>
      </c>
      <c r="D4" s="89" t="s">
        <v>185</v>
      </c>
      <c r="E4" s="89" t="s">
        <v>186</v>
      </c>
      <c r="F4" s="89" t="s">
        <v>187</v>
      </c>
      <c r="G4" s="89" t="s">
        <v>188</v>
      </c>
      <c r="H4" s="113" t="s">
        <v>58</v>
      </c>
      <c r="I4" s="104" t="s">
        <v>478</v>
      </c>
      <c r="J4" s="105"/>
      <c r="K4" s="106"/>
    </row>
    <row r="5" ht="21.75" customHeight="true" spans="1:11">
      <c r="A5" s="90"/>
      <c r="B5" s="90"/>
      <c r="C5" s="90"/>
      <c r="D5" s="91"/>
      <c r="E5" s="91"/>
      <c r="F5" s="91"/>
      <c r="G5" s="91"/>
      <c r="H5" s="114"/>
      <c r="I5" s="89" t="s">
        <v>61</v>
      </c>
      <c r="J5" s="89" t="s">
        <v>62</v>
      </c>
      <c r="K5" s="89" t="s">
        <v>63</v>
      </c>
    </row>
    <row r="6" ht="40.5" customHeight="true" spans="1:11">
      <c r="A6" s="92"/>
      <c r="B6" s="92"/>
      <c r="C6" s="92"/>
      <c r="D6" s="93"/>
      <c r="E6" s="93"/>
      <c r="F6" s="93"/>
      <c r="G6" s="93"/>
      <c r="H6" s="115"/>
      <c r="I6" s="93" t="s">
        <v>60</v>
      </c>
      <c r="J6" s="93"/>
      <c r="K6" s="93"/>
    </row>
    <row r="7" ht="19.5" customHeight="true" spans="1:11">
      <c r="A7" s="94">
        <v>1</v>
      </c>
      <c r="B7" s="94">
        <v>2</v>
      </c>
      <c r="C7" s="94">
        <v>3</v>
      </c>
      <c r="D7" s="94">
        <v>4</v>
      </c>
      <c r="E7" s="94">
        <v>5</v>
      </c>
      <c r="F7" s="94">
        <v>6</v>
      </c>
      <c r="G7" s="94">
        <v>7</v>
      </c>
      <c r="H7" s="94">
        <v>8</v>
      </c>
      <c r="I7" s="94">
        <v>9</v>
      </c>
      <c r="J7" s="107">
        <v>10</v>
      </c>
      <c r="K7" s="107">
        <v>11</v>
      </c>
    </row>
    <row r="8" ht="22.5" customHeight="true" spans="1:11">
      <c r="A8" s="109"/>
      <c r="B8" s="110"/>
      <c r="C8" s="110"/>
      <c r="D8" s="110"/>
      <c r="E8" s="110"/>
      <c r="F8" s="110"/>
      <c r="G8" s="110"/>
      <c r="H8" s="108"/>
      <c r="I8" s="108"/>
      <c r="J8" s="108"/>
      <c r="K8" s="117"/>
    </row>
    <row r="9" ht="22.5" customHeight="true" spans="1:11">
      <c r="A9" s="109"/>
      <c r="B9" s="110"/>
      <c r="C9" s="110"/>
      <c r="D9" s="110"/>
      <c r="E9" s="110"/>
      <c r="F9" s="110"/>
      <c r="G9" s="110"/>
      <c r="H9" s="108"/>
      <c r="I9" s="108"/>
      <c r="J9" s="108"/>
      <c r="K9" s="117"/>
    </row>
    <row r="10" ht="22.5" customHeight="true" spans="1:11">
      <c r="A10" s="111" t="s">
        <v>108</v>
      </c>
      <c r="B10" s="112"/>
      <c r="C10" s="112"/>
      <c r="D10" s="112"/>
      <c r="E10" s="112"/>
      <c r="F10" s="112"/>
      <c r="G10" s="116"/>
      <c r="H10" s="108"/>
      <c r="I10" s="108"/>
      <c r="J10" s="108"/>
      <c r="K10" s="117"/>
    </row>
  </sheetData>
  <mergeCells count="16">
    <mergeCell ref="A2:K2"/>
    <mergeCell ref="A3:G3"/>
    <mergeCell ref="I4:K4"/>
    <mergeCell ref="A8:B8"/>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false" summaryRight="false"/>
  </sheetPr>
  <dimension ref="A1:G15"/>
  <sheetViews>
    <sheetView showZeros="0" topLeftCell="C1" workbookViewId="0">
      <selection activeCell="A1" sqref="A1"/>
    </sheetView>
  </sheetViews>
  <sheetFormatPr defaultColWidth="10.7083333333333" defaultRowHeight="14.25" customHeight="true" outlineLevelCol="6"/>
  <cols>
    <col min="1" max="1" width="34.2833333333333" customWidth="true"/>
    <col min="2" max="2" width="27" customWidth="true"/>
    <col min="3" max="3" width="36.85" customWidth="true"/>
    <col min="4" max="4" width="23.85" customWidth="true"/>
    <col min="5" max="7" width="27.85" customWidth="true"/>
  </cols>
  <sheetData>
    <row r="1" ht="18.75" customHeight="true" spans="4:7">
      <c r="D1" s="83"/>
      <c r="E1" s="100"/>
      <c r="F1" s="100"/>
      <c r="G1" s="101" t="s">
        <v>479</v>
      </c>
    </row>
    <row r="2" ht="36.75" customHeight="true" spans="1:7">
      <c r="A2" s="84" t="s">
        <v>480</v>
      </c>
      <c r="B2" s="85"/>
      <c r="C2" s="85"/>
      <c r="D2" s="85"/>
      <c r="E2" s="85"/>
      <c r="F2" s="85"/>
      <c r="G2" s="85"/>
    </row>
    <row r="3" ht="22.5" customHeight="true" spans="1:7">
      <c r="A3" s="86" t="str">
        <f>"单位名称："&amp;"迪庆藏族自治州工商业联合会"</f>
        <v>单位名称：迪庆藏族自治州工商业联合会</v>
      </c>
      <c r="B3" s="87"/>
      <c r="C3" s="87"/>
      <c r="D3" s="87"/>
      <c r="E3" s="102"/>
      <c r="F3" s="102"/>
      <c r="G3" s="103" t="s">
        <v>173</v>
      </c>
    </row>
    <row r="4" ht="21.75" customHeight="true" spans="1:7">
      <c r="A4" s="88" t="s">
        <v>267</v>
      </c>
      <c r="B4" s="88" t="s">
        <v>266</v>
      </c>
      <c r="C4" s="88" t="s">
        <v>184</v>
      </c>
      <c r="D4" s="89" t="s">
        <v>481</v>
      </c>
      <c r="E4" s="104" t="s">
        <v>61</v>
      </c>
      <c r="F4" s="105"/>
      <c r="G4" s="106"/>
    </row>
    <row r="5" ht="21.75" customHeight="true" spans="1:7">
      <c r="A5" s="90"/>
      <c r="B5" s="90"/>
      <c r="C5" s="90"/>
      <c r="D5" s="91"/>
      <c r="E5" s="88" t="s">
        <v>482</v>
      </c>
      <c r="F5" s="88" t="s">
        <v>483</v>
      </c>
      <c r="G5" s="89" t="s">
        <v>484</v>
      </c>
    </row>
    <row r="6" ht="40.5" customHeight="true" spans="1:7">
      <c r="A6" s="92"/>
      <c r="B6" s="92"/>
      <c r="C6" s="92"/>
      <c r="D6" s="93"/>
      <c r="E6" s="92" t="s">
        <v>60</v>
      </c>
      <c r="F6" s="92"/>
      <c r="G6" s="93"/>
    </row>
    <row r="7" ht="19.5" customHeight="true" spans="1:7">
      <c r="A7" s="94">
        <v>1</v>
      </c>
      <c r="B7" s="94">
        <v>2</v>
      </c>
      <c r="C7" s="94">
        <v>3</v>
      </c>
      <c r="D7" s="94">
        <v>4</v>
      </c>
      <c r="E7" s="94">
        <v>8</v>
      </c>
      <c r="F7" s="94">
        <v>9</v>
      </c>
      <c r="G7" s="107">
        <v>10</v>
      </c>
    </row>
    <row r="8" ht="22.5" customHeight="true" spans="1:7">
      <c r="A8" s="95" t="s">
        <v>73</v>
      </c>
      <c r="B8" s="96"/>
      <c r="C8" s="96"/>
      <c r="D8" s="95"/>
      <c r="E8" s="108">
        <v>260000</v>
      </c>
      <c r="F8" s="108"/>
      <c r="G8" s="108"/>
    </row>
    <row r="9" ht="22.5" customHeight="true" spans="1:7">
      <c r="A9" s="95"/>
      <c r="B9" s="96" t="s">
        <v>485</v>
      </c>
      <c r="C9" s="96" t="s">
        <v>270</v>
      </c>
      <c r="D9" s="95" t="s">
        <v>486</v>
      </c>
      <c r="E9" s="108">
        <v>20000</v>
      </c>
      <c r="F9" s="108"/>
      <c r="G9" s="108"/>
    </row>
    <row r="10" ht="22.5" customHeight="true" spans="1:7">
      <c r="A10" s="59"/>
      <c r="B10" s="96" t="s">
        <v>485</v>
      </c>
      <c r="C10" s="96" t="s">
        <v>288</v>
      </c>
      <c r="D10" s="95" t="s">
        <v>486</v>
      </c>
      <c r="E10" s="108">
        <v>30000</v>
      </c>
      <c r="F10" s="108"/>
      <c r="G10" s="108"/>
    </row>
    <row r="11" ht="22.5" customHeight="true" spans="1:7">
      <c r="A11" s="59"/>
      <c r="B11" s="96" t="s">
        <v>485</v>
      </c>
      <c r="C11" s="96" t="s">
        <v>290</v>
      </c>
      <c r="D11" s="95" t="s">
        <v>486</v>
      </c>
      <c r="E11" s="108">
        <v>50000</v>
      </c>
      <c r="F11" s="108"/>
      <c r="G11" s="108"/>
    </row>
    <row r="12" ht="22.5" customHeight="true" spans="1:7">
      <c r="A12" s="59"/>
      <c r="B12" s="96" t="s">
        <v>485</v>
      </c>
      <c r="C12" s="96" t="s">
        <v>294</v>
      </c>
      <c r="D12" s="95" t="s">
        <v>486</v>
      </c>
      <c r="E12" s="108">
        <v>50000</v>
      </c>
      <c r="F12" s="108"/>
      <c r="G12" s="108"/>
    </row>
    <row r="13" ht="22.5" customHeight="true" spans="1:7">
      <c r="A13" s="59"/>
      <c r="B13" s="96" t="s">
        <v>485</v>
      </c>
      <c r="C13" s="96" t="s">
        <v>296</v>
      </c>
      <c r="D13" s="95" t="s">
        <v>486</v>
      </c>
      <c r="E13" s="108">
        <v>80000</v>
      </c>
      <c r="F13" s="108"/>
      <c r="G13" s="108"/>
    </row>
    <row r="14" ht="22.5" customHeight="true" spans="1:7">
      <c r="A14" s="59"/>
      <c r="B14" s="96" t="s">
        <v>485</v>
      </c>
      <c r="C14" s="96" t="s">
        <v>284</v>
      </c>
      <c r="D14" s="95" t="s">
        <v>486</v>
      </c>
      <c r="E14" s="108">
        <v>30000</v>
      </c>
      <c r="F14" s="108"/>
      <c r="G14" s="108"/>
    </row>
    <row r="15" ht="22.5" customHeight="true" spans="1:7">
      <c r="A15" s="97" t="s">
        <v>58</v>
      </c>
      <c r="B15" s="98" t="s">
        <v>466</v>
      </c>
      <c r="C15" s="98"/>
      <c r="D15" s="99"/>
      <c r="E15" s="108">
        <v>260000</v>
      </c>
      <c r="F15" s="108"/>
      <c r="G15" s="108"/>
    </row>
  </sheetData>
  <mergeCells count="11">
    <mergeCell ref="A2:G2"/>
    <mergeCell ref="A3:D3"/>
    <mergeCell ref="E4:G4"/>
    <mergeCell ref="A15:D15"/>
    <mergeCell ref="A4:A6"/>
    <mergeCell ref="B4:B6"/>
    <mergeCell ref="C4:C6"/>
    <mergeCell ref="D4:D6"/>
    <mergeCell ref="E5:E6"/>
    <mergeCell ref="F5:F6"/>
    <mergeCell ref="G5:G6"/>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false" summaryRight="false"/>
  </sheetPr>
  <dimension ref="A1:J47"/>
  <sheetViews>
    <sheetView showZeros="0" topLeftCell="D11" workbookViewId="0">
      <selection activeCell="H27" sqref="H27"/>
    </sheetView>
  </sheetViews>
  <sheetFormatPr defaultColWidth="10" defaultRowHeight="14.25" customHeight="true"/>
  <cols>
    <col min="1" max="1" width="21.1416666666667" customWidth="true"/>
    <col min="2" max="2" width="27.2833333333333" customWidth="true"/>
    <col min="3" max="3" width="25.575" customWidth="true"/>
    <col min="4" max="4" width="18.1416666666667" customWidth="true"/>
    <col min="5" max="5" width="36.85" customWidth="true"/>
    <col min="6" max="6" width="18" customWidth="true"/>
    <col min="7" max="7" width="19.1416666666667" customWidth="true"/>
    <col min="8" max="8" width="34.575" customWidth="true"/>
    <col min="9" max="9" width="35.7083333333333" customWidth="true"/>
    <col min="10" max="10" width="27.85" customWidth="true"/>
  </cols>
  <sheetData>
    <row r="1" customHeight="true" spans="1:10">
      <c r="A1" s="33" t="s">
        <v>487</v>
      </c>
      <c r="B1" s="34"/>
      <c r="C1" s="34"/>
      <c r="D1" s="34"/>
      <c r="E1" s="34"/>
      <c r="F1" s="34"/>
      <c r="G1" s="34"/>
      <c r="H1" s="34"/>
      <c r="I1" s="34"/>
      <c r="J1" s="74"/>
    </row>
    <row r="2" ht="81" customHeight="true" spans="1:10">
      <c r="A2" s="35" t="s">
        <v>488</v>
      </c>
      <c r="B2" s="34"/>
      <c r="C2" s="34"/>
      <c r="D2" s="34"/>
      <c r="E2" s="34"/>
      <c r="F2" s="34"/>
      <c r="G2" s="34"/>
      <c r="H2" s="34"/>
      <c r="I2" s="34"/>
      <c r="J2" s="74"/>
    </row>
    <row r="3" ht="30" customHeight="true" spans="1:10">
      <c r="A3" s="36" t="s">
        <v>489</v>
      </c>
      <c r="B3" s="37" t="str">
        <f>"迪庆藏族自治州工商业联合会"</f>
        <v>迪庆藏族自治州工商业联合会</v>
      </c>
      <c r="C3" s="38"/>
      <c r="D3" s="38"/>
      <c r="E3" s="38"/>
      <c r="F3" s="38"/>
      <c r="G3" s="38"/>
      <c r="H3" s="38"/>
      <c r="I3" s="38"/>
      <c r="J3" s="75"/>
    </row>
    <row r="4" ht="32.25" customHeight="true" spans="1:10">
      <c r="A4" s="39" t="s">
        <v>490</v>
      </c>
      <c r="B4" s="40"/>
      <c r="C4" s="40"/>
      <c r="D4" s="40"/>
      <c r="E4" s="40"/>
      <c r="F4" s="40"/>
      <c r="G4" s="40"/>
      <c r="H4" s="40"/>
      <c r="I4" s="76"/>
      <c r="J4" s="36" t="s">
        <v>491</v>
      </c>
    </row>
    <row r="5" ht="99.75" customHeight="true" spans="1:10">
      <c r="A5" s="41" t="s">
        <v>492</v>
      </c>
      <c r="B5" s="42" t="s">
        <v>493</v>
      </c>
      <c r="C5" s="43" t="s">
        <v>494</v>
      </c>
      <c r="D5" s="44"/>
      <c r="E5" s="44"/>
      <c r="F5" s="44"/>
      <c r="G5" s="44"/>
      <c r="H5" s="44"/>
      <c r="I5" s="58"/>
      <c r="J5" s="77" t="s">
        <v>495</v>
      </c>
    </row>
    <row r="6" ht="99.75" customHeight="true" spans="1:10">
      <c r="A6" s="45"/>
      <c r="B6" s="42" t="s">
        <v>496</v>
      </c>
      <c r="C6" s="43" t="s">
        <v>497</v>
      </c>
      <c r="D6" s="44"/>
      <c r="E6" s="44"/>
      <c r="F6" s="44"/>
      <c r="G6" s="44"/>
      <c r="H6" s="44"/>
      <c r="I6" s="58"/>
      <c r="J6" s="77" t="s">
        <v>498</v>
      </c>
    </row>
    <row r="7" ht="75" customHeight="true" spans="1:10">
      <c r="A7" s="42" t="s">
        <v>499</v>
      </c>
      <c r="B7" s="46" t="s">
        <v>500</v>
      </c>
      <c r="C7" s="47" t="s">
        <v>373</v>
      </c>
      <c r="D7" s="48"/>
      <c r="E7" s="48"/>
      <c r="F7" s="48"/>
      <c r="G7" s="48"/>
      <c r="H7" s="48"/>
      <c r="I7" s="78"/>
      <c r="J7" s="79" t="s">
        <v>501</v>
      </c>
    </row>
    <row r="8" ht="32.25" customHeight="true" spans="1:10">
      <c r="A8" s="49" t="s">
        <v>502</v>
      </c>
      <c r="B8" s="38"/>
      <c r="C8" s="38"/>
      <c r="D8" s="38"/>
      <c r="E8" s="38"/>
      <c r="F8" s="38"/>
      <c r="G8" s="38"/>
      <c r="H8" s="38"/>
      <c r="I8" s="38"/>
      <c r="J8" s="75"/>
    </row>
    <row r="9" ht="32.25" customHeight="true" spans="1:10">
      <c r="A9" s="50" t="s">
        <v>503</v>
      </c>
      <c r="B9" s="51"/>
      <c r="C9" s="52" t="s">
        <v>504</v>
      </c>
      <c r="D9" s="53"/>
      <c r="E9" s="68"/>
      <c r="F9" s="52" t="s">
        <v>505</v>
      </c>
      <c r="G9" s="68"/>
      <c r="H9" s="39" t="s">
        <v>506</v>
      </c>
      <c r="I9" s="40"/>
      <c r="J9" s="76"/>
    </row>
    <row r="10" ht="32.25" customHeight="true" spans="1:10">
      <c r="A10" s="54"/>
      <c r="B10" s="55"/>
      <c r="C10" s="56"/>
      <c r="D10" s="57"/>
      <c r="E10" s="69"/>
      <c r="F10" s="56"/>
      <c r="G10" s="69"/>
      <c r="H10" s="42" t="s">
        <v>507</v>
      </c>
      <c r="I10" s="42" t="s">
        <v>508</v>
      </c>
      <c r="J10" s="42" t="s">
        <v>509</v>
      </c>
    </row>
    <row r="11" ht="34.5" customHeight="true" spans="1:10">
      <c r="A11" s="43" t="s">
        <v>510</v>
      </c>
      <c r="B11" s="58"/>
      <c r="C11" s="43" t="s">
        <v>511</v>
      </c>
      <c r="D11" s="44"/>
      <c r="E11" s="58"/>
      <c r="F11" s="43" t="s">
        <v>177</v>
      </c>
      <c r="G11" s="58"/>
      <c r="H11" s="70">
        <v>3000</v>
      </c>
      <c r="I11" s="70">
        <v>3000</v>
      </c>
      <c r="J11" s="70"/>
    </row>
    <row r="12" ht="34.5" customHeight="true" spans="1:10">
      <c r="A12" s="43" t="s">
        <v>510</v>
      </c>
      <c r="B12" s="59"/>
      <c r="C12" s="43" t="s">
        <v>511</v>
      </c>
      <c r="D12" s="59"/>
      <c r="E12" s="59"/>
      <c r="F12" s="43" t="s">
        <v>275</v>
      </c>
      <c r="G12" s="59"/>
      <c r="H12" s="70">
        <v>300000</v>
      </c>
      <c r="I12" s="70"/>
      <c r="J12" s="70">
        <v>300000</v>
      </c>
    </row>
    <row r="13" ht="34.5" customHeight="true" spans="1:10">
      <c r="A13" s="43" t="s">
        <v>510</v>
      </c>
      <c r="B13" s="59"/>
      <c r="C13" s="43" t="s">
        <v>511</v>
      </c>
      <c r="D13" s="59"/>
      <c r="E13" s="59"/>
      <c r="F13" s="43" t="s">
        <v>288</v>
      </c>
      <c r="G13" s="59"/>
      <c r="H13" s="70">
        <v>30000</v>
      </c>
      <c r="I13" s="70">
        <v>30000</v>
      </c>
      <c r="J13" s="70"/>
    </row>
    <row r="14" ht="34.5" customHeight="true" spans="1:10">
      <c r="A14" s="43" t="s">
        <v>510</v>
      </c>
      <c r="B14" s="59"/>
      <c r="C14" s="43" t="s">
        <v>511</v>
      </c>
      <c r="D14" s="59"/>
      <c r="E14" s="59"/>
      <c r="F14" s="43" t="s">
        <v>290</v>
      </c>
      <c r="G14" s="59"/>
      <c r="H14" s="70">
        <v>50000</v>
      </c>
      <c r="I14" s="70">
        <v>50000</v>
      </c>
      <c r="J14" s="70"/>
    </row>
    <row r="15" ht="34.5" customHeight="true" spans="1:10">
      <c r="A15" s="43" t="s">
        <v>510</v>
      </c>
      <c r="B15" s="59"/>
      <c r="C15" s="43" t="s">
        <v>511</v>
      </c>
      <c r="D15" s="59"/>
      <c r="E15" s="59"/>
      <c r="F15" s="43" t="s">
        <v>294</v>
      </c>
      <c r="G15" s="59"/>
      <c r="H15" s="70">
        <v>50000</v>
      </c>
      <c r="I15" s="70">
        <v>50000</v>
      </c>
      <c r="J15" s="70"/>
    </row>
    <row r="16" ht="34.5" customHeight="true" spans="1:10">
      <c r="A16" s="43" t="s">
        <v>510</v>
      </c>
      <c r="B16" s="59"/>
      <c r="C16" s="43" t="s">
        <v>511</v>
      </c>
      <c r="D16" s="59"/>
      <c r="E16" s="59"/>
      <c r="F16" s="43" t="s">
        <v>296</v>
      </c>
      <c r="G16" s="59"/>
      <c r="H16" s="70">
        <v>80000</v>
      </c>
      <c r="I16" s="70">
        <v>80000</v>
      </c>
      <c r="J16" s="70"/>
    </row>
    <row r="17" ht="34.5" customHeight="true" spans="1:10">
      <c r="A17" s="43" t="s">
        <v>510</v>
      </c>
      <c r="B17" s="59"/>
      <c r="C17" s="43" t="s">
        <v>511</v>
      </c>
      <c r="D17" s="59"/>
      <c r="E17" s="59"/>
      <c r="F17" s="43" t="s">
        <v>284</v>
      </c>
      <c r="G17" s="59"/>
      <c r="H17" s="70">
        <v>30000</v>
      </c>
      <c r="I17" s="70">
        <v>30000</v>
      </c>
      <c r="J17" s="70"/>
    </row>
    <row r="18" ht="34.5" customHeight="true" spans="1:10">
      <c r="A18" s="43" t="s">
        <v>510</v>
      </c>
      <c r="B18" s="59"/>
      <c r="C18" s="43" t="s">
        <v>511</v>
      </c>
      <c r="D18" s="59"/>
      <c r="E18" s="59"/>
      <c r="F18" s="43" t="s">
        <v>203</v>
      </c>
      <c r="G18" s="59"/>
      <c r="H18" s="70">
        <v>1046368</v>
      </c>
      <c r="I18" s="70">
        <v>1046368</v>
      </c>
      <c r="J18" s="70"/>
    </row>
    <row r="19" ht="34.5" customHeight="true" spans="1:10">
      <c r="A19" s="43" t="s">
        <v>510</v>
      </c>
      <c r="B19" s="59"/>
      <c r="C19" s="43" t="s">
        <v>511</v>
      </c>
      <c r="D19" s="59"/>
      <c r="E19" s="59"/>
      <c r="F19" s="43" t="s">
        <v>199</v>
      </c>
      <c r="G19" s="59"/>
      <c r="H19" s="70">
        <v>1113020</v>
      </c>
      <c r="I19" s="70">
        <v>1113020</v>
      </c>
      <c r="J19" s="70"/>
    </row>
    <row r="20" ht="34.5" customHeight="true" spans="1:10">
      <c r="A20" s="43" t="s">
        <v>510</v>
      </c>
      <c r="B20" s="59"/>
      <c r="C20" s="43" t="s">
        <v>511</v>
      </c>
      <c r="D20" s="59"/>
      <c r="E20" s="59"/>
      <c r="F20" s="43" t="s">
        <v>215</v>
      </c>
      <c r="G20" s="59"/>
      <c r="H20" s="70">
        <v>709205.6</v>
      </c>
      <c r="I20" s="70">
        <v>709205.6</v>
      </c>
      <c r="J20" s="70"/>
    </row>
    <row r="21" ht="34.5" customHeight="true" spans="1:10">
      <c r="A21" s="43" t="s">
        <v>510</v>
      </c>
      <c r="B21" s="59"/>
      <c r="C21" s="43" t="s">
        <v>511</v>
      </c>
      <c r="D21" s="59"/>
      <c r="E21" s="59"/>
      <c r="F21" s="43" t="s">
        <v>170</v>
      </c>
      <c r="G21" s="59"/>
      <c r="H21" s="70">
        <v>306161.76</v>
      </c>
      <c r="I21" s="70">
        <v>306161.76</v>
      </c>
      <c r="J21" s="70"/>
    </row>
    <row r="22" ht="34.5" customHeight="true" spans="1:10">
      <c r="A22" s="43" t="s">
        <v>510</v>
      </c>
      <c r="B22" s="59"/>
      <c r="C22" s="43" t="s">
        <v>511</v>
      </c>
      <c r="D22" s="59"/>
      <c r="E22" s="59"/>
      <c r="F22" s="43" t="s">
        <v>254</v>
      </c>
      <c r="G22" s="59"/>
      <c r="H22" s="70">
        <v>25000</v>
      </c>
      <c r="I22" s="70">
        <v>25000</v>
      </c>
      <c r="J22" s="70"/>
    </row>
    <row r="23" ht="34.5" customHeight="true" spans="1:10">
      <c r="A23" s="43" t="s">
        <v>510</v>
      </c>
      <c r="B23" s="59"/>
      <c r="C23" s="43" t="s">
        <v>511</v>
      </c>
      <c r="D23" s="59"/>
      <c r="E23" s="59"/>
      <c r="F23" s="43" t="s">
        <v>257</v>
      </c>
      <c r="G23" s="59"/>
      <c r="H23" s="70">
        <v>55800</v>
      </c>
      <c r="I23" s="70">
        <v>55800</v>
      </c>
      <c r="J23" s="70"/>
    </row>
    <row r="24" ht="34.5" customHeight="true" spans="1:10">
      <c r="A24" s="43" t="s">
        <v>510</v>
      </c>
      <c r="B24" s="59"/>
      <c r="C24" s="43" t="s">
        <v>511</v>
      </c>
      <c r="D24" s="59"/>
      <c r="E24" s="59"/>
      <c r="F24" s="43" t="s">
        <v>247</v>
      </c>
      <c r="G24" s="59"/>
      <c r="H24" s="70">
        <v>36210.24</v>
      </c>
      <c r="I24" s="70">
        <v>36210.24</v>
      </c>
      <c r="J24" s="70"/>
    </row>
    <row r="25" ht="34.5" customHeight="true" spans="1:10">
      <c r="A25" s="43" t="s">
        <v>510</v>
      </c>
      <c r="B25" s="59"/>
      <c r="C25" s="43" t="s">
        <v>511</v>
      </c>
      <c r="D25" s="59"/>
      <c r="E25" s="59"/>
      <c r="F25" s="43" t="s">
        <v>227</v>
      </c>
      <c r="G25" s="59"/>
      <c r="H25" s="70">
        <v>80600</v>
      </c>
      <c r="I25" s="70">
        <v>80600</v>
      </c>
      <c r="J25" s="70"/>
    </row>
    <row r="26" ht="34.5" customHeight="true" spans="1:10">
      <c r="A26" s="43" t="s">
        <v>510</v>
      </c>
      <c r="B26" s="59"/>
      <c r="C26" s="43" t="s">
        <v>511</v>
      </c>
      <c r="D26" s="59"/>
      <c r="E26" s="59"/>
      <c r="F26" s="43" t="s">
        <v>261</v>
      </c>
      <c r="G26" s="59"/>
      <c r="H26" s="70">
        <v>4464</v>
      </c>
      <c r="I26" s="70">
        <v>4464</v>
      </c>
      <c r="J26" s="70"/>
    </row>
    <row r="27" ht="34.5" customHeight="true" spans="1:10">
      <c r="A27" s="43" t="s">
        <v>510</v>
      </c>
      <c r="B27" s="59"/>
      <c r="C27" s="43" t="s">
        <v>511</v>
      </c>
      <c r="D27" s="59"/>
      <c r="E27" s="59"/>
      <c r="F27" s="43" t="s">
        <v>207</v>
      </c>
      <c r="G27" s="59"/>
      <c r="H27" s="70">
        <v>196980</v>
      </c>
      <c r="I27" s="70">
        <v>196980</v>
      </c>
      <c r="J27" s="70"/>
    </row>
    <row r="28" ht="34.5" customHeight="true" spans="1:10">
      <c r="A28" s="43" t="s">
        <v>510</v>
      </c>
      <c r="B28" s="59"/>
      <c r="C28" s="43" t="s">
        <v>511</v>
      </c>
      <c r="D28" s="59"/>
      <c r="E28" s="59"/>
      <c r="F28" s="43" t="s">
        <v>213</v>
      </c>
      <c r="G28" s="59"/>
      <c r="H28" s="70">
        <v>315780</v>
      </c>
      <c r="I28" s="70">
        <v>315780</v>
      </c>
      <c r="J28" s="70"/>
    </row>
    <row r="29" ht="34.5" customHeight="true" spans="1:10">
      <c r="A29" s="43" t="s">
        <v>510</v>
      </c>
      <c r="B29" s="59"/>
      <c r="C29" s="43" t="s">
        <v>511</v>
      </c>
      <c r="D29" s="59"/>
      <c r="E29" s="59"/>
      <c r="F29" s="43" t="s">
        <v>243</v>
      </c>
      <c r="G29" s="59"/>
      <c r="H29" s="70">
        <v>19800</v>
      </c>
      <c r="I29" s="70">
        <v>19800</v>
      </c>
      <c r="J29" s="70"/>
    </row>
    <row r="30" ht="34.5" customHeight="true" spans="1:10">
      <c r="A30" s="43" t="s">
        <v>510</v>
      </c>
      <c r="B30" s="59"/>
      <c r="C30" s="43" t="s">
        <v>511</v>
      </c>
      <c r="D30" s="59"/>
      <c r="E30" s="59"/>
      <c r="F30" s="43" t="s">
        <v>250</v>
      </c>
      <c r="G30" s="59"/>
      <c r="H30" s="70">
        <v>21000</v>
      </c>
      <c r="I30" s="70">
        <v>21000</v>
      </c>
      <c r="J30" s="70"/>
    </row>
    <row r="31" ht="34.5" customHeight="true" spans="1:10">
      <c r="A31" s="43" t="s">
        <v>510</v>
      </c>
      <c r="B31" s="59"/>
      <c r="C31" s="43" t="s">
        <v>511</v>
      </c>
      <c r="D31" s="59"/>
      <c r="E31" s="59"/>
      <c r="F31" s="43" t="s">
        <v>252</v>
      </c>
      <c r="G31" s="59"/>
      <c r="H31" s="70">
        <v>1650</v>
      </c>
      <c r="I31" s="70">
        <v>1650</v>
      </c>
      <c r="J31" s="70"/>
    </row>
    <row r="32" ht="34.5" customHeight="true" spans="1:10">
      <c r="A32" s="43" t="s">
        <v>510</v>
      </c>
      <c r="B32" s="59"/>
      <c r="C32" s="43" t="s">
        <v>511</v>
      </c>
      <c r="D32" s="59"/>
      <c r="E32" s="59"/>
      <c r="F32" s="43" t="s">
        <v>263</v>
      </c>
      <c r="G32" s="59"/>
      <c r="H32" s="70">
        <v>6400</v>
      </c>
      <c r="I32" s="70">
        <v>6400</v>
      </c>
      <c r="J32" s="70"/>
    </row>
    <row r="33" ht="34.5" customHeight="true" spans="1:10">
      <c r="A33" s="43" t="s">
        <v>510</v>
      </c>
      <c r="B33" s="59"/>
      <c r="C33" s="43" t="s">
        <v>511</v>
      </c>
      <c r="D33" s="59"/>
      <c r="E33" s="59"/>
      <c r="F33" s="43" t="s">
        <v>270</v>
      </c>
      <c r="G33" s="59"/>
      <c r="H33" s="70">
        <v>20000</v>
      </c>
      <c r="I33" s="70">
        <v>20000</v>
      </c>
      <c r="J33" s="70"/>
    </row>
    <row r="34" ht="32.25" customHeight="true" spans="1:10">
      <c r="A34" s="60" t="s">
        <v>512</v>
      </c>
      <c r="B34" s="61"/>
      <c r="C34" s="61"/>
      <c r="D34" s="61"/>
      <c r="E34" s="61"/>
      <c r="F34" s="61"/>
      <c r="G34" s="61"/>
      <c r="H34" s="61"/>
      <c r="I34" s="61"/>
      <c r="J34" s="80"/>
    </row>
    <row r="35" ht="32.25" customHeight="true" spans="1:10">
      <c r="A35" s="62" t="s">
        <v>513</v>
      </c>
      <c r="B35" s="63"/>
      <c r="C35" s="63"/>
      <c r="D35" s="63"/>
      <c r="E35" s="63"/>
      <c r="F35" s="63"/>
      <c r="G35" s="71"/>
      <c r="H35" s="72" t="s">
        <v>514</v>
      </c>
      <c r="I35" s="81" t="s">
        <v>311</v>
      </c>
      <c r="J35" s="72" t="s">
        <v>515</v>
      </c>
    </row>
    <row r="36" ht="36" customHeight="true" spans="1:10">
      <c r="A36" s="64" t="s">
        <v>304</v>
      </c>
      <c r="B36" s="64" t="s">
        <v>516</v>
      </c>
      <c r="C36" s="65" t="s">
        <v>306</v>
      </c>
      <c r="D36" s="65" t="s">
        <v>307</v>
      </c>
      <c r="E36" s="65" t="s">
        <v>308</v>
      </c>
      <c r="F36" s="65" t="s">
        <v>309</v>
      </c>
      <c r="G36" s="65" t="s">
        <v>310</v>
      </c>
      <c r="H36" s="45"/>
      <c r="I36" s="45"/>
      <c r="J36" s="45"/>
    </row>
    <row r="37" ht="32.25" customHeight="true" spans="1:10">
      <c r="A37" s="66" t="s">
        <v>313</v>
      </c>
      <c r="B37" s="66"/>
      <c r="C37" s="67"/>
      <c r="D37" s="66"/>
      <c r="E37" s="66"/>
      <c r="F37" s="66"/>
      <c r="G37" s="66"/>
      <c r="H37" s="73"/>
      <c r="I37" s="82"/>
      <c r="J37" s="73"/>
    </row>
    <row r="38" ht="32.25" customHeight="true" spans="1:10">
      <c r="A38" s="66"/>
      <c r="B38" s="66" t="s">
        <v>314</v>
      </c>
      <c r="C38" s="67"/>
      <c r="D38" s="66"/>
      <c r="E38" s="66"/>
      <c r="F38" s="66"/>
      <c r="G38" s="66"/>
      <c r="H38" s="73"/>
      <c r="I38" s="82"/>
      <c r="J38" s="73"/>
    </row>
    <row r="39" ht="32.25" customHeight="true" spans="1:10">
      <c r="A39" s="66"/>
      <c r="B39" s="66"/>
      <c r="C39" s="67" t="s">
        <v>517</v>
      </c>
      <c r="D39" s="66" t="s">
        <v>323</v>
      </c>
      <c r="E39" s="66" t="s">
        <v>339</v>
      </c>
      <c r="F39" s="66" t="s">
        <v>325</v>
      </c>
      <c r="G39" s="66" t="s">
        <v>344</v>
      </c>
      <c r="H39" s="73" t="s">
        <v>518</v>
      </c>
      <c r="I39" s="82" t="s">
        <v>519</v>
      </c>
      <c r="J39" s="73" t="s">
        <v>520</v>
      </c>
    </row>
    <row r="40" ht="32.25" customHeight="true" spans="1:10">
      <c r="A40" s="66"/>
      <c r="B40" s="66" t="s">
        <v>321</v>
      </c>
      <c r="C40" s="67"/>
      <c r="D40" s="66"/>
      <c r="E40" s="66"/>
      <c r="F40" s="66"/>
      <c r="G40" s="66"/>
      <c r="H40" s="73"/>
      <c r="I40" s="82"/>
      <c r="J40" s="73"/>
    </row>
    <row r="41" ht="32.25" customHeight="true" spans="1:10">
      <c r="A41" s="66"/>
      <c r="B41" s="66"/>
      <c r="C41" s="67" t="s">
        <v>364</v>
      </c>
      <c r="D41" s="66" t="s">
        <v>323</v>
      </c>
      <c r="E41" s="66" t="s">
        <v>339</v>
      </c>
      <c r="F41" s="66" t="s">
        <v>325</v>
      </c>
      <c r="G41" s="66" t="s">
        <v>344</v>
      </c>
      <c r="H41" s="73" t="s">
        <v>518</v>
      </c>
      <c r="I41" s="82" t="s">
        <v>521</v>
      </c>
      <c r="J41" s="73" t="s">
        <v>522</v>
      </c>
    </row>
    <row r="42" ht="32.25" customHeight="true" spans="1:10">
      <c r="A42" s="66" t="s">
        <v>332</v>
      </c>
      <c r="B42" s="66"/>
      <c r="C42" s="67"/>
      <c r="D42" s="66"/>
      <c r="E42" s="66"/>
      <c r="F42" s="66"/>
      <c r="G42" s="66"/>
      <c r="H42" s="73"/>
      <c r="I42" s="82"/>
      <c r="J42" s="73"/>
    </row>
    <row r="43" ht="32.25" customHeight="true" spans="1:10">
      <c r="A43" s="66"/>
      <c r="B43" s="66" t="s">
        <v>333</v>
      </c>
      <c r="C43" s="67"/>
      <c r="D43" s="66"/>
      <c r="E43" s="66"/>
      <c r="F43" s="66"/>
      <c r="G43" s="66"/>
      <c r="H43" s="73"/>
      <c r="I43" s="82"/>
      <c r="J43" s="73"/>
    </row>
    <row r="44" ht="32.25" customHeight="true" spans="1:10">
      <c r="A44" s="66"/>
      <c r="B44" s="66"/>
      <c r="C44" s="67" t="s">
        <v>333</v>
      </c>
      <c r="D44" s="66" t="s">
        <v>323</v>
      </c>
      <c r="E44" s="66" t="s">
        <v>339</v>
      </c>
      <c r="F44" s="66" t="s">
        <v>325</v>
      </c>
      <c r="G44" s="66" t="s">
        <v>344</v>
      </c>
      <c r="H44" s="73" t="s">
        <v>518</v>
      </c>
      <c r="I44" s="82" t="s">
        <v>523</v>
      </c>
      <c r="J44" s="73" t="s">
        <v>524</v>
      </c>
    </row>
    <row r="45" ht="32.25" customHeight="true" spans="1:10">
      <c r="A45" s="66" t="s">
        <v>336</v>
      </c>
      <c r="B45" s="66"/>
      <c r="C45" s="67"/>
      <c r="D45" s="66"/>
      <c r="E45" s="66"/>
      <c r="F45" s="66"/>
      <c r="G45" s="66"/>
      <c r="H45" s="73"/>
      <c r="I45" s="82"/>
      <c r="J45" s="73"/>
    </row>
    <row r="46" ht="32.25" customHeight="true" spans="1:10">
      <c r="A46" s="66"/>
      <c r="B46" s="66" t="s">
        <v>337</v>
      </c>
      <c r="C46" s="67"/>
      <c r="D46" s="66"/>
      <c r="E46" s="66"/>
      <c r="F46" s="66"/>
      <c r="G46" s="66"/>
      <c r="H46" s="73"/>
      <c r="I46" s="82"/>
      <c r="J46" s="73"/>
    </row>
    <row r="47" ht="32.25" customHeight="true" spans="1:10">
      <c r="A47" s="66"/>
      <c r="B47" s="66"/>
      <c r="C47" s="67" t="s">
        <v>525</v>
      </c>
      <c r="D47" s="66" t="s">
        <v>323</v>
      </c>
      <c r="E47" s="66" t="s">
        <v>339</v>
      </c>
      <c r="F47" s="66" t="s">
        <v>325</v>
      </c>
      <c r="G47" s="66" t="s">
        <v>344</v>
      </c>
      <c r="H47" s="73" t="s">
        <v>526</v>
      </c>
      <c r="I47" s="82" t="s">
        <v>527</v>
      </c>
      <c r="J47" s="73" t="s">
        <v>528</v>
      </c>
    </row>
  </sheetData>
  <mergeCells count="93">
    <mergeCell ref="A1:J1"/>
    <mergeCell ref="A2:J2"/>
    <mergeCell ref="B3:J3"/>
    <mergeCell ref="A4:I4"/>
    <mergeCell ref="C5:I5"/>
    <mergeCell ref="C5:I5"/>
    <mergeCell ref="C6:I6"/>
    <mergeCell ref="C6:I6"/>
    <mergeCell ref="C7:I7"/>
    <mergeCell ref="C7:I7"/>
    <mergeCell ref="A8:J8"/>
    <mergeCell ref="H9:J9"/>
    <mergeCell ref="A11:B11"/>
    <mergeCell ref="A11:B11"/>
    <mergeCell ref="C11:E11"/>
    <mergeCell ref="C11:E11"/>
    <mergeCell ref="F11:G11"/>
    <mergeCell ref="F11:G11"/>
    <mergeCell ref="A12:B12"/>
    <mergeCell ref="C12:E12"/>
    <mergeCell ref="F12:G12"/>
    <mergeCell ref="A13:B13"/>
    <mergeCell ref="C13:E13"/>
    <mergeCell ref="F13:G13"/>
    <mergeCell ref="A14:B14"/>
    <mergeCell ref="C14:E14"/>
    <mergeCell ref="F14:G14"/>
    <mergeCell ref="A15:B15"/>
    <mergeCell ref="C15:E15"/>
    <mergeCell ref="F15:G15"/>
    <mergeCell ref="A16:B16"/>
    <mergeCell ref="C16:E16"/>
    <mergeCell ref="F16:G16"/>
    <mergeCell ref="A17:B17"/>
    <mergeCell ref="C17:E17"/>
    <mergeCell ref="F17:G17"/>
    <mergeCell ref="A18:B18"/>
    <mergeCell ref="C18:E18"/>
    <mergeCell ref="F18:G18"/>
    <mergeCell ref="A19:B19"/>
    <mergeCell ref="C19:E19"/>
    <mergeCell ref="F19:G19"/>
    <mergeCell ref="A20:B20"/>
    <mergeCell ref="C20:E20"/>
    <mergeCell ref="F20:G20"/>
    <mergeCell ref="A21:B21"/>
    <mergeCell ref="C21:E21"/>
    <mergeCell ref="F21:G21"/>
    <mergeCell ref="A22:B22"/>
    <mergeCell ref="C22:E22"/>
    <mergeCell ref="F22:G22"/>
    <mergeCell ref="A23:B23"/>
    <mergeCell ref="C23:E23"/>
    <mergeCell ref="F23:G23"/>
    <mergeCell ref="A24:B24"/>
    <mergeCell ref="C24:E24"/>
    <mergeCell ref="F24:G24"/>
    <mergeCell ref="A25:B25"/>
    <mergeCell ref="C25:E25"/>
    <mergeCell ref="F25:G25"/>
    <mergeCell ref="A26:B26"/>
    <mergeCell ref="C26:E26"/>
    <mergeCell ref="F26:G26"/>
    <mergeCell ref="A27:B27"/>
    <mergeCell ref="C27:E27"/>
    <mergeCell ref="F27:G27"/>
    <mergeCell ref="A28:B28"/>
    <mergeCell ref="C28:E28"/>
    <mergeCell ref="F28:G28"/>
    <mergeCell ref="A29:B29"/>
    <mergeCell ref="C29:E29"/>
    <mergeCell ref="F29:G29"/>
    <mergeCell ref="A30:B30"/>
    <mergeCell ref="C30:E30"/>
    <mergeCell ref="F30:G30"/>
    <mergeCell ref="A31:B31"/>
    <mergeCell ref="C31:E31"/>
    <mergeCell ref="F31:G31"/>
    <mergeCell ref="A32:B32"/>
    <mergeCell ref="C32:E32"/>
    <mergeCell ref="F32:G32"/>
    <mergeCell ref="A33:B33"/>
    <mergeCell ref="C33:E33"/>
    <mergeCell ref="F33:G33"/>
    <mergeCell ref="A34:J34"/>
    <mergeCell ref="A35:G35"/>
    <mergeCell ref="A5:A6"/>
    <mergeCell ref="H35:H36"/>
    <mergeCell ref="I35:I36"/>
    <mergeCell ref="J35:J36"/>
    <mergeCell ref="F9:G10"/>
    <mergeCell ref="A9:B10"/>
    <mergeCell ref="C9:E10"/>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false" summaryRight="false"/>
  </sheetPr>
  <dimension ref="A1:O9"/>
  <sheetViews>
    <sheetView showZeros="0" topLeftCell="A13" workbookViewId="0">
      <selection activeCell="A1" sqref="A1 A1 A1 A1 A1 A1 A1 A1 A1 A1 A1 A1 A1 A1 A1"/>
    </sheetView>
  </sheetViews>
  <sheetFormatPr defaultColWidth="10.575" defaultRowHeight="13.5" customHeight="true"/>
  <cols>
    <col min="1" max="1" width="41" customWidth="true"/>
    <col min="2" max="2" width="15.1416666666667" customWidth="true"/>
    <col min="3" max="3" width="15" customWidth="true"/>
    <col min="4" max="4" width="21.575" customWidth="true"/>
    <col min="5" max="5" width="12" customWidth="true"/>
    <col min="6" max="6" width="11.85" customWidth="true"/>
    <col min="7" max="7" width="12.85" customWidth="true"/>
    <col min="8" max="8" width="11.9833333333333" customWidth="true"/>
    <col min="9" max="12" width="12.7083333333333" customWidth="true"/>
    <col min="14" max="15" width="12.7083333333333" customWidth="true"/>
  </cols>
  <sheetData>
    <row r="1" ht="14.25" customHeight="true" spans="1:15">
      <c r="A1" s="7"/>
      <c r="B1" s="7"/>
      <c r="C1" s="7"/>
      <c r="D1" s="7"/>
      <c r="E1" s="7"/>
      <c r="F1" s="7"/>
      <c r="G1" s="7"/>
      <c r="H1" s="7"/>
      <c r="I1" s="7"/>
      <c r="J1" s="7"/>
      <c r="K1" s="7"/>
      <c r="L1" s="7"/>
      <c r="M1" s="7"/>
      <c r="N1" s="7"/>
      <c r="O1" s="31" t="s">
        <v>529</v>
      </c>
    </row>
    <row r="2" ht="47.25" customHeight="true" spans="1:15">
      <c r="A2" s="8" t="s">
        <v>530</v>
      </c>
      <c r="B2" s="7"/>
      <c r="C2" s="7"/>
      <c r="D2" s="7"/>
      <c r="E2" s="7"/>
      <c r="F2" s="7"/>
      <c r="G2" s="7"/>
      <c r="H2" s="7"/>
      <c r="I2" s="7"/>
      <c r="J2" s="7"/>
      <c r="K2" s="7"/>
      <c r="L2" s="7"/>
      <c r="M2" s="7"/>
      <c r="N2" s="7"/>
      <c r="O2" s="7"/>
    </row>
    <row r="3" ht="15" customHeight="true" spans="1:15">
      <c r="A3" s="7"/>
      <c r="B3" s="7"/>
      <c r="C3" s="7"/>
      <c r="D3" s="7"/>
      <c r="E3" s="7"/>
      <c r="F3" s="7"/>
      <c r="G3" s="7"/>
      <c r="H3" s="7"/>
      <c r="I3" s="7"/>
      <c r="J3" s="7"/>
      <c r="K3" s="7"/>
      <c r="L3" s="7"/>
      <c r="M3" s="7"/>
      <c r="N3" s="7"/>
      <c r="O3" s="32" t="s">
        <v>531</v>
      </c>
    </row>
    <row r="4" ht="23.25" customHeight="true" spans="1:15">
      <c r="A4" s="9" t="s">
        <v>182</v>
      </c>
      <c r="B4" s="9" t="s">
        <v>532</v>
      </c>
      <c r="C4" s="9" t="s">
        <v>533</v>
      </c>
      <c r="D4" s="9" t="s">
        <v>534</v>
      </c>
      <c r="E4" s="19" t="s">
        <v>535</v>
      </c>
      <c r="F4" s="20"/>
      <c r="G4" s="20"/>
      <c r="H4" s="21" t="s">
        <v>536</v>
      </c>
      <c r="I4" s="19" t="s">
        <v>537</v>
      </c>
      <c r="J4" s="20"/>
      <c r="K4" s="20"/>
      <c r="L4" s="21"/>
      <c r="M4" s="9" t="s">
        <v>538</v>
      </c>
      <c r="N4" s="19" t="s">
        <v>539</v>
      </c>
      <c r="O4" s="21"/>
    </row>
    <row r="5" ht="23.25" customHeight="true" spans="1:15">
      <c r="A5" s="10"/>
      <c r="B5" s="10"/>
      <c r="C5" s="10"/>
      <c r="D5" s="10"/>
      <c r="E5" s="22" t="s">
        <v>540</v>
      </c>
      <c r="F5" s="23"/>
      <c r="G5" s="24"/>
      <c r="H5" s="25" t="s">
        <v>541</v>
      </c>
      <c r="I5" s="9" t="s">
        <v>58</v>
      </c>
      <c r="J5" s="9" t="s">
        <v>542</v>
      </c>
      <c r="K5" s="19" t="s">
        <v>543</v>
      </c>
      <c r="L5" s="21"/>
      <c r="M5" s="10"/>
      <c r="N5" s="10" t="s">
        <v>544</v>
      </c>
      <c r="O5" s="10" t="s">
        <v>545</v>
      </c>
    </row>
    <row r="6" ht="23.25" customHeight="true" spans="1:15">
      <c r="A6" s="11"/>
      <c r="B6" s="11"/>
      <c r="C6" s="11"/>
      <c r="D6" s="11"/>
      <c r="E6" s="11" t="s">
        <v>60</v>
      </c>
      <c r="F6" s="11" t="s">
        <v>546</v>
      </c>
      <c r="G6" s="11" t="s">
        <v>547</v>
      </c>
      <c r="H6" s="26" t="s">
        <v>548</v>
      </c>
      <c r="I6" s="11" t="s">
        <v>58</v>
      </c>
      <c r="J6" s="11" t="s">
        <v>542</v>
      </c>
      <c r="K6" s="28" t="s">
        <v>543</v>
      </c>
      <c r="L6" s="28" t="s">
        <v>549</v>
      </c>
      <c r="M6" s="11"/>
      <c r="N6" s="11" t="s">
        <v>544</v>
      </c>
      <c r="O6" s="11" t="s">
        <v>545</v>
      </c>
    </row>
    <row r="7" ht="17.25" customHeight="true" spans="1:15">
      <c r="A7" s="12" t="s">
        <v>550</v>
      </c>
      <c r="B7" s="13" t="s">
        <v>550</v>
      </c>
      <c r="C7" s="14" t="s">
        <v>550</v>
      </c>
      <c r="D7" s="14">
        <v>1</v>
      </c>
      <c r="E7" s="27">
        <v>2</v>
      </c>
      <c r="F7" s="27">
        <v>3</v>
      </c>
      <c r="G7" s="27">
        <v>4</v>
      </c>
      <c r="H7" s="27">
        <v>5</v>
      </c>
      <c r="I7" s="13">
        <v>6</v>
      </c>
      <c r="J7" s="13">
        <v>7</v>
      </c>
      <c r="K7" s="13">
        <v>8</v>
      </c>
      <c r="L7" s="13">
        <v>9</v>
      </c>
      <c r="M7" s="27">
        <v>10</v>
      </c>
      <c r="N7" s="27">
        <v>11</v>
      </c>
      <c r="O7" s="27">
        <v>12</v>
      </c>
    </row>
    <row r="8" ht="22.5" customHeight="true" spans="1:15">
      <c r="A8" s="12" t="s">
        <v>58</v>
      </c>
      <c r="B8" s="12"/>
      <c r="C8" s="12"/>
      <c r="D8" s="15">
        <v>11</v>
      </c>
      <c r="E8" s="15">
        <v>11</v>
      </c>
      <c r="F8" s="15">
        <v>5</v>
      </c>
      <c r="G8" s="15">
        <v>6</v>
      </c>
      <c r="H8" s="5"/>
      <c r="I8" s="29">
        <v>8</v>
      </c>
      <c r="J8" s="29"/>
      <c r="K8" s="29">
        <v>5</v>
      </c>
      <c r="L8" s="29">
        <v>3</v>
      </c>
      <c r="M8" s="27"/>
      <c r="N8" s="15">
        <v>1</v>
      </c>
      <c r="O8" s="15">
        <v>1</v>
      </c>
    </row>
    <row r="9" ht="22.5" customHeight="true" spans="1:15">
      <c r="A9" s="16" t="s">
        <v>73</v>
      </c>
      <c r="B9" s="17" t="s">
        <v>551</v>
      </c>
      <c r="C9" s="17" t="s">
        <v>552</v>
      </c>
      <c r="D9" s="18">
        <v>11</v>
      </c>
      <c r="E9" s="18">
        <v>11</v>
      </c>
      <c r="F9" s="18">
        <v>5</v>
      </c>
      <c r="G9" s="18">
        <v>6</v>
      </c>
      <c r="H9" s="27"/>
      <c r="I9" s="30">
        <v>8</v>
      </c>
      <c r="J9" s="30"/>
      <c r="K9" s="30">
        <v>5</v>
      </c>
      <c r="L9" s="30">
        <v>3</v>
      </c>
      <c r="M9" s="27"/>
      <c r="N9" s="18">
        <v>1</v>
      </c>
      <c r="O9" s="18">
        <v>1</v>
      </c>
    </row>
  </sheetData>
  <mergeCells count="17">
    <mergeCell ref="A2:O2"/>
    <mergeCell ref="E4:H4"/>
    <mergeCell ref="I4:L4"/>
    <mergeCell ref="N4:O4"/>
    <mergeCell ref="E5:G5"/>
    <mergeCell ref="K5:L5"/>
    <mergeCell ref="A8:C8"/>
    <mergeCell ref="A4:A6"/>
    <mergeCell ref="B4:B6"/>
    <mergeCell ref="C4:C6"/>
    <mergeCell ref="D4:D6"/>
    <mergeCell ref="H5:H6"/>
    <mergeCell ref="I5:I6"/>
    <mergeCell ref="J5:J6"/>
    <mergeCell ref="M4:M6"/>
    <mergeCell ref="N5:N6"/>
    <mergeCell ref="O5:O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false" summaryRight="false"/>
  </sheetPr>
  <dimension ref="A1:S9"/>
  <sheetViews>
    <sheetView showZeros="0" topLeftCell="B1" workbookViewId="0">
      <selection activeCell="A1" sqref="A1:S9"/>
    </sheetView>
  </sheetViews>
  <sheetFormatPr defaultColWidth="10.7083333333333" defaultRowHeight="14.25" customHeight="true"/>
  <cols>
    <col min="1" max="1" width="24.7083333333333" customWidth="true"/>
    <col min="2" max="2" width="41.1416666666667" customWidth="true"/>
    <col min="3" max="8" width="23.85" customWidth="true"/>
    <col min="9" max="11" width="24" customWidth="true"/>
    <col min="12" max="12" width="23.85" customWidth="true"/>
    <col min="13" max="13" width="24" customWidth="true"/>
    <col min="14" max="19" width="23.85" customWidth="true"/>
  </cols>
  <sheetData>
    <row r="1" ht="19.5" customHeight="true" spans="10:19">
      <c r="J1" s="280"/>
      <c r="O1" s="156"/>
      <c r="P1" s="156"/>
      <c r="Q1" s="156"/>
      <c r="R1" s="156"/>
      <c r="S1" s="138" t="s">
        <v>54</v>
      </c>
    </row>
    <row r="2" ht="57.75" customHeight="true" spans="1:19">
      <c r="A2" s="229" t="s">
        <v>55</v>
      </c>
      <c r="B2" s="286"/>
      <c r="C2" s="286"/>
      <c r="D2" s="286"/>
      <c r="E2" s="286"/>
      <c r="F2" s="286"/>
      <c r="G2" s="286"/>
      <c r="H2" s="286"/>
      <c r="I2" s="286"/>
      <c r="J2" s="286"/>
      <c r="K2" s="286"/>
      <c r="L2" s="286"/>
      <c r="M2" s="286"/>
      <c r="N2" s="286"/>
      <c r="O2" s="305"/>
      <c r="P2" s="305"/>
      <c r="Q2" s="305"/>
      <c r="R2" s="305"/>
      <c r="S2" s="305"/>
    </row>
    <row r="3" ht="21" customHeight="true" spans="1:19">
      <c r="A3" s="119" t="str">
        <f>"单位名称："&amp;"迪庆藏族自治州工商业联合会"</f>
        <v>单位名称：迪庆藏族自治州工商业联合会</v>
      </c>
      <c r="B3" s="102"/>
      <c r="C3" s="102"/>
      <c r="D3" s="102"/>
      <c r="E3" s="102"/>
      <c r="F3" s="102"/>
      <c r="G3" s="102"/>
      <c r="H3" s="102"/>
      <c r="I3" s="102"/>
      <c r="J3" s="158"/>
      <c r="K3" s="102"/>
      <c r="L3" s="102"/>
      <c r="M3" s="102"/>
      <c r="N3" s="102"/>
      <c r="O3" s="158"/>
      <c r="P3" s="158"/>
      <c r="Q3" s="158"/>
      <c r="R3" s="158"/>
      <c r="S3" s="174" t="s">
        <v>2</v>
      </c>
    </row>
    <row r="4" ht="18.75" customHeight="true" spans="1:19">
      <c r="A4" s="287" t="s">
        <v>56</v>
      </c>
      <c r="B4" s="288" t="s">
        <v>57</v>
      </c>
      <c r="C4" s="288" t="s">
        <v>58</v>
      </c>
      <c r="D4" s="289" t="s">
        <v>59</v>
      </c>
      <c r="E4" s="302"/>
      <c r="F4" s="302"/>
      <c r="G4" s="302"/>
      <c r="H4" s="302"/>
      <c r="I4" s="302"/>
      <c r="J4" s="303"/>
      <c r="K4" s="302"/>
      <c r="L4" s="302"/>
      <c r="M4" s="302"/>
      <c r="N4" s="284"/>
      <c r="O4" s="289" t="s">
        <v>47</v>
      </c>
      <c r="P4" s="289"/>
      <c r="Q4" s="289"/>
      <c r="R4" s="289"/>
      <c r="S4" s="307"/>
    </row>
    <row r="5" ht="19.5" customHeight="true" spans="1:19">
      <c r="A5" s="290"/>
      <c r="B5" s="291"/>
      <c r="C5" s="291"/>
      <c r="D5" s="292" t="s">
        <v>60</v>
      </c>
      <c r="E5" s="292" t="s">
        <v>61</v>
      </c>
      <c r="F5" s="292" t="s">
        <v>62</v>
      </c>
      <c r="G5" s="292" t="s">
        <v>63</v>
      </c>
      <c r="H5" s="292" t="s">
        <v>64</v>
      </c>
      <c r="I5" s="304" t="s">
        <v>65</v>
      </c>
      <c r="J5" s="304"/>
      <c r="K5" s="304"/>
      <c r="L5" s="304"/>
      <c r="M5" s="304"/>
      <c r="N5" s="295"/>
      <c r="O5" s="292" t="s">
        <v>60</v>
      </c>
      <c r="P5" s="292" t="s">
        <v>61</v>
      </c>
      <c r="Q5" s="292" t="s">
        <v>62</v>
      </c>
      <c r="R5" s="292" t="s">
        <v>63</v>
      </c>
      <c r="S5" s="292" t="s">
        <v>66</v>
      </c>
    </row>
    <row r="6" ht="28.5" customHeight="true" spans="1:19">
      <c r="A6" s="293"/>
      <c r="B6" s="294"/>
      <c r="C6" s="294"/>
      <c r="D6" s="295"/>
      <c r="E6" s="295"/>
      <c r="F6" s="295"/>
      <c r="G6" s="295"/>
      <c r="H6" s="295"/>
      <c r="I6" s="294" t="s">
        <v>60</v>
      </c>
      <c r="J6" s="294" t="s">
        <v>67</v>
      </c>
      <c r="K6" s="294" t="s">
        <v>68</v>
      </c>
      <c r="L6" s="294" t="s">
        <v>69</v>
      </c>
      <c r="M6" s="294" t="s">
        <v>70</v>
      </c>
      <c r="N6" s="294" t="s">
        <v>71</v>
      </c>
      <c r="O6" s="306"/>
      <c r="P6" s="306"/>
      <c r="Q6" s="306"/>
      <c r="R6" s="306"/>
      <c r="S6" s="295"/>
    </row>
    <row r="7" ht="20.25" customHeight="true" spans="1:19">
      <c r="A7" s="296">
        <v>1</v>
      </c>
      <c r="B7" s="296">
        <v>2</v>
      </c>
      <c r="C7" s="296">
        <v>3</v>
      </c>
      <c r="D7" s="296">
        <v>4</v>
      </c>
      <c r="E7" s="296">
        <v>5</v>
      </c>
      <c r="F7" s="296">
        <v>6</v>
      </c>
      <c r="G7" s="296">
        <v>7</v>
      </c>
      <c r="H7" s="296">
        <v>8</v>
      </c>
      <c r="I7" s="296">
        <v>9</v>
      </c>
      <c r="J7" s="296">
        <v>10</v>
      </c>
      <c r="K7" s="296">
        <v>11</v>
      </c>
      <c r="L7" s="296">
        <v>12</v>
      </c>
      <c r="M7" s="296">
        <v>13</v>
      </c>
      <c r="N7" s="296">
        <v>14</v>
      </c>
      <c r="O7" s="296">
        <v>15</v>
      </c>
      <c r="P7" s="296">
        <v>16</v>
      </c>
      <c r="Q7" s="296">
        <v>17</v>
      </c>
      <c r="R7" s="296">
        <v>18</v>
      </c>
      <c r="S7" s="296">
        <v>19</v>
      </c>
    </row>
    <row r="8" ht="22.5" customHeight="true" spans="1:19">
      <c r="A8" s="297" t="s">
        <v>72</v>
      </c>
      <c r="B8" s="298" t="s">
        <v>73</v>
      </c>
      <c r="C8" s="299">
        <v>4501439.6</v>
      </c>
      <c r="D8" s="299">
        <v>4501439.6</v>
      </c>
      <c r="E8" s="301">
        <v>4201439.6</v>
      </c>
      <c r="F8" s="301"/>
      <c r="G8" s="301"/>
      <c r="H8" s="301"/>
      <c r="I8" s="301">
        <v>300000</v>
      </c>
      <c r="J8" s="301"/>
      <c r="K8" s="301"/>
      <c r="L8" s="301"/>
      <c r="M8" s="301"/>
      <c r="N8" s="301">
        <v>300000</v>
      </c>
      <c r="O8" s="225"/>
      <c r="P8" s="225"/>
      <c r="Q8" s="225"/>
      <c r="R8" s="225"/>
      <c r="S8" s="225"/>
    </row>
    <row r="9" ht="22.5" customHeight="true" spans="1:19">
      <c r="A9" s="45" t="s">
        <v>58</v>
      </c>
      <c r="B9" s="300"/>
      <c r="C9" s="301">
        <v>4501439.6</v>
      </c>
      <c r="D9" s="301">
        <v>4501439.6</v>
      </c>
      <c r="E9" s="301">
        <v>4201439.6</v>
      </c>
      <c r="F9" s="301"/>
      <c r="G9" s="301"/>
      <c r="H9" s="301"/>
      <c r="I9" s="301">
        <v>300000</v>
      </c>
      <c r="J9" s="301"/>
      <c r="K9" s="301"/>
      <c r="L9" s="301"/>
      <c r="M9" s="301"/>
      <c r="N9" s="301">
        <v>300000</v>
      </c>
      <c r="O9" s="225"/>
      <c r="P9" s="225"/>
      <c r="Q9" s="225"/>
      <c r="R9" s="225"/>
      <c r="S9" s="225"/>
    </row>
  </sheetData>
  <mergeCells count="18">
    <mergeCell ref="A2:S2"/>
    <mergeCell ref="A3:D3"/>
    <mergeCell ref="D4:N4"/>
    <mergeCell ref="O4:S4"/>
    <mergeCell ref="I5:N5"/>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false" summaryRight="false"/>
  </sheetPr>
  <dimension ref="A1:C3"/>
  <sheetViews>
    <sheetView showZeros="0" workbookViewId="0">
      <selection activeCell="C3" sqref="C3"/>
    </sheetView>
  </sheetViews>
  <sheetFormatPr defaultColWidth="10" defaultRowHeight="15" customHeight="true" outlineLevelRow="2" outlineLevelCol="2"/>
  <cols>
    <col min="2" max="2" width="49.2833333333333" customWidth="true"/>
    <col min="3" max="3" width="55.2833333333333" customWidth="true"/>
  </cols>
  <sheetData>
    <row r="1" ht="51" customHeight="true" spans="1:3">
      <c r="A1" s="1" t="s">
        <v>553</v>
      </c>
      <c r="B1" s="2"/>
      <c r="C1" s="2"/>
    </row>
    <row r="2" ht="24" customHeight="true" spans="1:3">
      <c r="A2" s="3" t="s">
        <v>554</v>
      </c>
      <c r="B2" s="4" t="s">
        <v>182</v>
      </c>
      <c r="C2" s="4" t="s">
        <v>184</v>
      </c>
    </row>
    <row r="3" ht="22.5" customHeight="true" spans="1:3">
      <c r="A3" s="5">
        <f>ROW()-2</f>
        <v>1</v>
      </c>
      <c r="B3" s="6" t="s">
        <v>73</v>
      </c>
      <c r="C3" s="6" t="s">
        <v>296</v>
      </c>
    </row>
  </sheetData>
  <mergeCells count="1">
    <mergeCell ref="A1:C1"/>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false" summaryRight="false"/>
  </sheetPr>
  <dimension ref="A1:O25"/>
  <sheetViews>
    <sheetView showZeros="0" tabSelected="1" workbookViewId="0">
      <selection activeCell="B4" sqref="B4:B5"/>
    </sheetView>
  </sheetViews>
  <sheetFormatPr defaultColWidth="10.7083333333333" defaultRowHeight="14.25" customHeight="true"/>
  <cols>
    <col min="1" max="1" width="16.7083333333333" customWidth="true"/>
    <col min="2" max="2" width="44" customWidth="true"/>
    <col min="3" max="6" width="22.2833333333333" customWidth="true"/>
    <col min="7" max="8" width="22.1416666666667" customWidth="true"/>
    <col min="9" max="9" width="22" customWidth="true"/>
    <col min="10" max="11" width="22.1416666666667" customWidth="true"/>
    <col min="12" max="14" width="22" customWidth="true"/>
    <col min="15" max="15" width="22.1416666666667" customWidth="true"/>
  </cols>
  <sheetData>
    <row r="1" ht="19.5" customHeight="true" spans="4:15">
      <c r="D1" s="280"/>
      <c r="H1" s="280"/>
      <c r="J1" s="280"/>
      <c r="O1" s="124" t="s">
        <v>74</v>
      </c>
    </row>
    <row r="2" ht="42" customHeight="true" spans="1:15">
      <c r="A2" s="84" t="s">
        <v>75</v>
      </c>
      <c r="B2" s="281"/>
      <c r="C2" s="281"/>
      <c r="D2" s="281"/>
      <c r="E2" s="281"/>
      <c r="F2" s="281"/>
      <c r="G2" s="281"/>
      <c r="H2" s="281"/>
      <c r="I2" s="281"/>
      <c r="J2" s="281"/>
      <c r="K2" s="281"/>
      <c r="L2" s="281"/>
      <c r="M2" s="281"/>
      <c r="N2" s="281"/>
      <c r="O2" s="281"/>
    </row>
    <row r="3" ht="24" customHeight="true" spans="1:15">
      <c r="A3" s="282" t="str">
        <f>"单位名称："&amp;"迪庆藏族自治州工商业联合会"</f>
        <v>单位名称：迪庆藏族自治州工商业联合会</v>
      </c>
      <c r="B3" s="283"/>
      <c r="C3" s="155"/>
      <c r="D3" s="100"/>
      <c r="E3" s="155"/>
      <c r="F3" s="155"/>
      <c r="G3" s="155"/>
      <c r="H3" s="100"/>
      <c r="I3" s="155"/>
      <c r="J3" s="100"/>
      <c r="K3" s="155"/>
      <c r="L3" s="155"/>
      <c r="M3" s="285"/>
      <c r="N3" s="285"/>
      <c r="O3" s="191" t="s">
        <v>2</v>
      </c>
    </row>
    <row r="4" ht="19.5" customHeight="true" spans="1:15">
      <c r="A4" s="88" t="s">
        <v>76</v>
      </c>
      <c r="B4" s="88" t="s">
        <v>77</v>
      </c>
      <c r="C4" s="88" t="s">
        <v>58</v>
      </c>
      <c r="D4" s="104" t="s">
        <v>61</v>
      </c>
      <c r="E4" s="152" t="s">
        <v>78</v>
      </c>
      <c r="F4" s="153" t="s">
        <v>79</v>
      </c>
      <c r="G4" s="88" t="s">
        <v>62</v>
      </c>
      <c r="H4" s="88" t="s">
        <v>63</v>
      </c>
      <c r="I4" s="88" t="s">
        <v>80</v>
      </c>
      <c r="J4" s="104" t="s">
        <v>81</v>
      </c>
      <c r="K4" s="105"/>
      <c r="L4" s="105"/>
      <c r="M4" s="105"/>
      <c r="N4" s="105"/>
      <c r="O4" s="106"/>
    </row>
    <row r="5" ht="33.75" customHeight="true" spans="1:15">
      <c r="A5" s="93"/>
      <c r="B5" s="93"/>
      <c r="C5" s="93"/>
      <c r="D5" s="258" t="s">
        <v>60</v>
      </c>
      <c r="E5" s="178" t="s">
        <v>78</v>
      </c>
      <c r="F5" s="178" t="s">
        <v>79</v>
      </c>
      <c r="G5" s="93"/>
      <c r="H5" s="93"/>
      <c r="I5" s="93"/>
      <c r="J5" s="258" t="s">
        <v>60</v>
      </c>
      <c r="K5" s="121" t="s">
        <v>82</v>
      </c>
      <c r="L5" s="121" t="s">
        <v>83</v>
      </c>
      <c r="M5" s="121" t="s">
        <v>84</v>
      </c>
      <c r="N5" s="121" t="s">
        <v>85</v>
      </c>
      <c r="O5" s="121" t="s">
        <v>86</v>
      </c>
    </row>
    <row r="6" ht="20.25" customHeight="true" spans="1:15">
      <c r="A6" s="212">
        <v>1</v>
      </c>
      <c r="B6" s="212">
        <v>2</v>
      </c>
      <c r="C6" s="258">
        <v>3</v>
      </c>
      <c r="D6" s="258">
        <v>4</v>
      </c>
      <c r="E6" s="258">
        <v>5</v>
      </c>
      <c r="F6" s="258">
        <v>6</v>
      </c>
      <c r="G6" s="258">
        <v>7</v>
      </c>
      <c r="H6" s="258">
        <v>8</v>
      </c>
      <c r="I6" s="258">
        <v>9</v>
      </c>
      <c r="J6" s="258">
        <v>10</v>
      </c>
      <c r="K6" s="258">
        <v>11</v>
      </c>
      <c r="L6" s="258">
        <v>12</v>
      </c>
      <c r="M6" s="258">
        <v>13</v>
      </c>
      <c r="N6" s="258">
        <v>14</v>
      </c>
      <c r="O6" s="258">
        <v>15</v>
      </c>
    </row>
    <row r="7" ht="22.5" customHeight="true" spans="1:15">
      <c r="A7" s="275" t="s">
        <v>87</v>
      </c>
      <c r="B7" s="275" t="s">
        <v>88</v>
      </c>
      <c r="C7" s="70">
        <v>3488339.19</v>
      </c>
      <c r="D7" s="70">
        <v>3188339.19</v>
      </c>
      <c r="E7" s="70">
        <v>2928339.19</v>
      </c>
      <c r="F7" s="70">
        <v>260000</v>
      </c>
      <c r="G7" s="70"/>
      <c r="H7" s="70"/>
      <c r="I7" s="70"/>
      <c r="J7" s="70">
        <v>300000</v>
      </c>
      <c r="K7" s="70"/>
      <c r="L7" s="70"/>
      <c r="M7" s="70"/>
      <c r="N7" s="70"/>
      <c r="O7" s="70">
        <v>300000</v>
      </c>
    </row>
    <row r="8" ht="22.5" customHeight="true" spans="1:15">
      <c r="A8" s="275" t="s">
        <v>89</v>
      </c>
      <c r="B8" s="275" t="str">
        <f>"  "&amp;"民主党派及工商联事务"</f>
        <v>  民主党派及工商联事务</v>
      </c>
      <c r="C8" s="70">
        <v>3488339.19</v>
      </c>
      <c r="D8" s="70">
        <v>3188339.19</v>
      </c>
      <c r="E8" s="70">
        <v>2928339.19</v>
      </c>
      <c r="F8" s="70">
        <v>260000</v>
      </c>
      <c r="G8" s="70"/>
      <c r="H8" s="70"/>
      <c r="I8" s="70"/>
      <c r="J8" s="70">
        <v>300000</v>
      </c>
      <c r="K8" s="70"/>
      <c r="L8" s="70"/>
      <c r="M8" s="70"/>
      <c r="N8" s="70"/>
      <c r="O8" s="70">
        <v>300000</v>
      </c>
    </row>
    <row r="9" ht="22.5" customHeight="true" spans="1:15">
      <c r="A9" s="275" t="s">
        <v>90</v>
      </c>
      <c r="B9" s="275" t="str">
        <f>"    "&amp;"行政运行"</f>
        <v>    行政运行</v>
      </c>
      <c r="C9" s="70">
        <v>3188339.19</v>
      </c>
      <c r="D9" s="70">
        <v>3188339.19</v>
      </c>
      <c r="E9" s="70">
        <v>2928339.19</v>
      </c>
      <c r="F9" s="70">
        <v>260000</v>
      </c>
      <c r="G9" s="70"/>
      <c r="H9" s="70"/>
      <c r="I9" s="70"/>
      <c r="J9" s="70"/>
      <c r="K9" s="70"/>
      <c r="L9" s="70"/>
      <c r="M9" s="70"/>
      <c r="N9" s="70"/>
      <c r="O9" s="70"/>
    </row>
    <row r="10" ht="22.5" customHeight="true" spans="1:15">
      <c r="A10" s="275">
        <v>2012899</v>
      </c>
      <c r="B10" s="275" t="s">
        <v>91</v>
      </c>
      <c r="C10" s="70">
        <v>300000</v>
      </c>
      <c r="D10" s="70"/>
      <c r="E10" s="70"/>
      <c r="F10" s="70"/>
      <c r="G10" s="70"/>
      <c r="H10" s="70"/>
      <c r="I10" s="70"/>
      <c r="J10" s="70">
        <v>300000</v>
      </c>
      <c r="K10" s="70"/>
      <c r="L10" s="70"/>
      <c r="M10" s="70"/>
      <c r="N10" s="70"/>
      <c r="O10" s="70">
        <v>300000</v>
      </c>
    </row>
    <row r="11" ht="22.5" customHeight="true" spans="1:15">
      <c r="A11" s="275" t="s">
        <v>92</v>
      </c>
      <c r="B11" s="275" t="s">
        <v>93</v>
      </c>
      <c r="C11" s="70">
        <v>395255.68</v>
      </c>
      <c r="D11" s="70">
        <v>395255.68</v>
      </c>
      <c r="E11" s="70">
        <v>395255.68</v>
      </c>
      <c r="F11" s="70"/>
      <c r="G11" s="70"/>
      <c r="H11" s="70"/>
      <c r="I11" s="70"/>
      <c r="J11" s="70"/>
      <c r="K11" s="70"/>
      <c r="L11" s="70"/>
      <c r="M11" s="70"/>
      <c r="N11" s="70"/>
      <c r="O11" s="70"/>
    </row>
    <row r="12" ht="22.5" customHeight="true" spans="1:15">
      <c r="A12" s="275" t="s">
        <v>94</v>
      </c>
      <c r="B12" s="275" t="str">
        <f>"  "&amp;"行政事业单位养老支出"</f>
        <v>  行政事业单位养老支出</v>
      </c>
      <c r="C12" s="70">
        <v>395255.68</v>
      </c>
      <c r="D12" s="70">
        <v>395255.68</v>
      </c>
      <c r="E12" s="70">
        <v>395255.68</v>
      </c>
      <c r="F12" s="70"/>
      <c r="G12" s="70"/>
      <c r="H12" s="70"/>
      <c r="I12" s="70"/>
      <c r="J12" s="70"/>
      <c r="K12" s="70"/>
      <c r="L12" s="70"/>
      <c r="M12" s="70"/>
      <c r="N12" s="70"/>
      <c r="O12" s="70"/>
    </row>
    <row r="13" ht="22.5" customHeight="true" spans="1:15">
      <c r="A13" s="275" t="s">
        <v>95</v>
      </c>
      <c r="B13" s="275" t="str">
        <f>"    "&amp;"机关事业单位基本养老保险缴费支出"</f>
        <v>    机关事业单位基本养老保险缴费支出</v>
      </c>
      <c r="C13" s="70">
        <v>388855.68</v>
      </c>
      <c r="D13" s="70">
        <v>388855.68</v>
      </c>
      <c r="E13" s="70">
        <v>388855.68</v>
      </c>
      <c r="F13" s="70"/>
      <c r="G13" s="70"/>
      <c r="H13" s="70"/>
      <c r="I13" s="70"/>
      <c r="J13" s="70"/>
      <c r="K13" s="70"/>
      <c r="L13" s="70"/>
      <c r="M13" s="70"/>
      <c r="N13" s="70"/>
      <c r="O13" s="70"/>
    </row>
    <row r="14" ht="22.5" customHeight="true" spans="1:15">
      <c r="A14" s="275" t="s">
        <v>96</v>
      </c>
      <c r="B14" s="275" t="str">
        <f>"    "&amp;"机关事业单位职业年金缴费支出"</f>
        <v>    机关事业单位职业年金缴费支出</v>
      </c>
      <c r="C14" s="70"/>
      <c r="D14" s="70"/>
      <c r="E14" s="70"/>
      <c r="F14" s="70"/>
      <c r="G14" s="70"/>
      <c r="H14" s="70"/>
      <c r="I14" s="70"/>
      <c r="J14" s="70"/>
      <c r="K14" s="70"/>
      <c r="L14" s="70"/>
      <c r="M14" s="70"/>
      <c r="N14" s="70"/>
      <c r="O14" s="70"/>
    </row>
    <row r="15" ht="22.5" customHeight="true" spans="1:15">
      <c r="A15" s="275">
        <v>2080599</v>
      </c>
      <c r="B15" s="275" t="str">
        <f>"    "&amp;"其他行政事业单位养老支出"</f>
        <v>    其他行政事业单位养老支出</v>
      </c>
      <c r="C15" s="70">
        <v>6400</v>
      </c>
      <c r="D15" s="70">
        <v>6400</v>
      </c>
      <c r="E15" s="70">
        <v>6400</v>
      </c>
      <c r="F15" s="70"/>
      <c r="G15" s="70"/>
      <c r="H15" s="70"/>
      <c r="I15" s="70"/>
      <c r="J15" s="70"/>
      <c r="K15" s="70"/>
      <c r="L15" s="70"/>
      <c r="M15" s="70"/>
      <c r="N15" s="70"/>
      <c r="O15" s="70"/>
    </row>
    <row r="16" ht="22.5" customHeight="true" spans="1:15">
      <c r="A16" s="275" t="s">
        <v>97</v>
      </c>
      <c r="B16" s="275" t="s">
        <v>98</v>
      </c>
      <c r="C16" s="70">
        <v>311682.97</v>
      </c>
      <c r="D16" s="70">
        <v>311682.97</v>
      </c>
      <c r="E16" s="70">
        <v>311682.97</v>
      </c>
      <c r="F16" s="70"/>
      <c r="G16" s="70"/>
      <c r="H16" s="70"/>
      <c r="I16" s="70"/>
      <c r="J16" s="70"/>
      <c r="K16" s="70"/>
      <c r="L16" s="70"/>
      <c r="M16" s="70"/>
      <c r="N16" s="70"/>
      <c r="O16" s="70"/>
    </row>
    <row r="17" ht="22.5" customHeight="true" spans="1:15">
      <c r="A17" s="275" t="s">
        <v>99</v>
      </c>
      <c r="B17" s="275" t="str">
        <f>"  "&amp;"行政事业单位医疗"</f>
        <v>  行政事业单位医疗</v>
      </c>
      <c r="C17" s="70">
        <v>311682.97</v>
      </c>
      <c r="D17" s="70">
        <v>311682.97</v>
      </c>
      <c r="E17" s="70">
        <v>311682.97</v>
      </c>
      <c r="F17" s="70"/>
      <c r="G17" s="70"/>
      <c r="H17" s="70"/>
      <c r="I17" s="70"/>
      <c r="J17" s="70"/>
      <c r="K17" s="70"/>
      <c r="L17" s="70"/>
      <c r="M17" s="70"/>
      <c r="N17" s="70"/>
      <c r="O17" s="70"/>
    </row>
    <row r="18" ht="22.5" customHeight="true" spans="1:15">
      <c r="A18" s="275" t="s">
        <v>100</v>
      </c>
      <c r="B18" s="275" t="str">
        <f>"    "&amp;"行政单位医疗"</f>
        <v>    行政单位医疗</v>
      </c>
      <c r="C18" s="70">
        <v>85116.6</v>
      </c>
      <c r="D18" s="70">
        <v>85116.6</v>
      </c>
      <c r="E18" s="70">
        <v>85116.6</v>
      </c>
      <c r="F18" s="70"/>
      <c r="G18" s="70"/>
      <c r="H18" s="70"/>
      <c r="I18" s="70"/>
      <c r="J18" s="70"/>
      <c r="K18" s="70"/>
      <c r="L18" s="70"/>
      <c r="M18" s="70"/>
      <c r="N18" s="70"/>
      <c r="O18" s="70"/>
    </row>
    <row r="19" ht="22.5" customHeight="true" spans="1:15">
      <c r="A19" s="275" t="s">
        <v>101</v>
      </c>
      <c r="B19" s="275" t="str">
        <f>"    "&amp;"事业单位医疗"</f>
        <v>    事业单位医疗</v>
      </c>
      <c r="C19" s="70">
        <v>92860.2</v>
      </c>
      <c r="D19" s="70">
        <v>92860.2</v>
      </c>
      <c r="E19" s="70">
        <v>92860.2</v>
      </c>
      <c r="F19" s="70"/>
      <c r="G19" s="70"/>
      <c r="H19" s="70"/>
      <c r="I19" s="70"/>
      <c r="J19" s="70"/>
      <c r="K19" s="70"/>
      <c r="L19" s="70"/>
      <c r="M19" s="70"/>
      <c r="N19" s="70"/>
      <c r="O19" s="70"/>
    </row>
    <row r="20" ht="22.5" customHeight="true" spans="1:15">
      <c r="A20" s="275" t="s">
        <v>102</v>
      </c>
      <c r="B20" s="275" t="str">
        <f>"    "&amp;"公务员医疗补助"</f>
        <v>    公务员医疗补助</v>
      </c>
      <c r="C20" s="70">
        <v>123601.47</v>
      </c>
      <c r="D20" s="70">
        <v>123601.47</v>
      </c>
      <c r="E20" s="70">
        <v>123601.47</v>
      </c>
      <c r="F20" s="70"/>
      <c r="G20" s="70"/>
      <c r="H20" s="70"/>
      <c r="I20" s="70"/>
      <c r="J20" s="70"/>
      <c r="K20" s="70"/>
      <c r="L20" s="70"/>
      <c r="M20" s="70"/>
      <c r="N20" s="70"/>
      <c r="O20" s="70"/>
    </row>
    <row r="21" ht="22.5" customHeight="true" spans="1:15">
      <c r="A21" s="275" t="s">
        <v>103</v>
      </c>
      <c r="B21" s="275" t="str">
        <f>"    "&amp;"其他行政事业单位医疗支出"</f>
        <v>    其他行政事业单位医疗支出</v>
      </c>
      <c r="C21" s="70">
        <v>10104.7</v>
      </c>
      <c r="D21" s="70">
        <v>10104.7</v>
      </c>
      <c r="E21" s="70">
        <v>10104.7</v>
      </c>
      <c r="F21" s="70"/>
      <c r="G21" s="70"/>
      <c r="H21" s="70"/>
      <c r="I21" s="70"/>
      <c r="J21" s="70"/>
      <c r="K21" s="70"/>
      <c r="L21" s="70"/>
      <c r="M21" s="70"/>
      <c r="N21" s="70"/>
      <c r="O21" s="70"/>
    </row>
    <row r="22" ht="22.5" customHeight="true" spans="1:15">
      <c r="A22" s="275" t="s">
        <v>104</v>
      </c>
      <c r="B22" s="275" t="s">
        <v>105</v>
      </c>
      <c r="C22" s="70">
        <v>306161.76</v>
      </c>
      <c r="D22" s="70">
        <v>306161.76</v>
      </c>
      <c r="E22" s="70">
        <v>306161.76</v>
      </c>
      <c r="F22" s="70"/>
      <c r="G22" s="70"/>
      <c r="H22" s="70"/>
      <c r="I22" s="70"/>
      <c r="J22" s="70"/>
      <c r="K22" s="70"/>
      <c r="L22" s="70"/>
      <c r="M22" s="70"/>
      <c r="N22" s="70"/>
      <c r="O22" s="70"/>
    </row>
    <row r="23" ht="22.5" customHeight="true" spans="1:15">
      <c r="A23" s="275" t="s">
        <v>106</v>
      </c>
      <c r="B23" s="275" t="str">
        <f>"  "&amp;"住房改革支出"</f>
        <v>  住房改革支出</v>
      </c>
      <c r="C23" s="70">
        <v>306161.76</v>
      </c>
      <c r="D23" s="70">
        <v>306161.76</v>
      </c>
      <c r="E23" s="70">
        <v>306161.76</v>
      </c>
      <c r="F23" s="70"/>
      <c r="G23" s="70"/>
      <c r="H23" s="70"/>
      <c r="I23" s="70"/>
      <c r="J23" s="70"/>
      <c r="K23" s="70"/>
      <c r="L23" s="70"/>
      <c r="M23" s="70"/>
      <c r="N23" s="70"/>
      <c r="O23" s="70"/>
    </row>
    <row r="24" ht="22.5" customHeight="true" spans="1:15">
      <c r="A24" s="275" t="s">
        <v>107</v>
      </c>
      <c r="B24" s="275" t="str">
        <f>"    "&amp;"住房公积金"</f>
        <v>    住房公积金</v>
      </c>
      <c r="C24" s="70">
        <v>306161.76</v>
      </c>
      <c r="D24" s="70">
        <v>306161.76</v>
      </c>
      <c r="E24" s="70">
        <v>306161.76</v>
      </c>
      <c r="F24" s="70"/>
      <c r="G24" s="70"/>
      <c r="H24" s="70"/>
      <c r="I24" s="70"/>
      <c r="J24" s="70"/>
      <c r="K24" s="70"/>
      <c r="L24" s="70"/>
      <c r="M24" s="70"/>
      <c r="N24" s="70"/>
      <c r="O24" s="70"/>
    </row>
    <row r="25" ht="22.5" customHeight="true" spans="1:15">
      <c r="A25" s="111" t="s">
        <v>108</v>
      </c>
      <c r="B25" s="284" t="s">
        <v>108</v>
      </c>
      <c r="C25" s="179">
        <v>4501439.6</v>
      </c>
      <c r="D25" s="70">
        <v>4201439.6</v>
      </c>
      <c r="E25" s="179">
        <v>3941439.6</v>
      </c>
      <c r="F25" s="179">
        <v>260000</v>
      </c>
      <c r="G25" s="179"/>
      <c r="H25" s="70"/>
      <c r="I25" s="179"/>
      <c r="J25" s="70">
        <v>300000</v>
      </c>
      <c r="K25" s="179"/>
      <c r="L25" s="179"/>
      <c r="M25" s="179"/>
      <c r="N25" s="179"/>
      <c r="O25" s="179">
        <v>300000</v>
      </c>
    </row>
  </sheetData>
  <mergeCells count="11">
    <mergeCell ref="A2:O2"/>
    <mergeCell ref="A3:L3"/>
    <mergeCell ref="D4:F4"/>
    <mergeCell ref="J4:O4"/>
    <mergeCell ref="A25:B25"/>
    <mergeCell ref="A4:A5"/>
    <mergeCell ref="B4:B5"/>
    <mergeCell ref="C4:C5"/>
    <mergeCell ref="G4:G5"/>
    <mergeCell ref="H4:H5"/>
    <mergeCell ref="I4:I5"/>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false" summaryRight="false"/>
  </sheetPr>
  <dimension ref="A1:D36"/>
  <sheetViews>
    <sheetView showZeros="0" topLeftCell="A18" workbookViewId="0">
      <selection activeCell="A1" sqref="A1"/>
    </sheetView>
  </sheetViews>
  <sheetFormatPr defaultColWidth="10.7083333333333" defaultRowHeight="14.25" customHeight="true" outlineLevelCol="3"/>
  <cols>
    <col min="1" max="1" width="45.85" customWidth="true"/>
    <col min="2" max="2" width="36" customWidth="true"/>
    <col min="3" max="3" width="41.85" customWidth="true"/>
    <col min="4" max="4" width="34.85" customWidth="true"/>
  </cols>
  <sheetData>
    <row r="1" ht="19.5" customHeight="true" spans="4:4">
      <c r="D1" s="124" t="s">
        <v>109</v>
      </c>
    </row>
    <row r="2" ht="36" customHeight="true" spans="1:4">
      <c r="A2" s="84" t="s">
        <v>110</v>
      </c>
      <c r="B2" s="266"/>
      <c r="C2" s="266"/>
      <c r="D2" s="266"/>
    </row>
    <row r="3" ht="24" customHeight="true" spans="1:4">
      <c r="A3" s="86" t="str">
        <f>"单位名称："&amp;"迪庆藏族自治州工商业联合会"</f>
        <v>单位名称：迪庆藏族自治州工商业联合会</v>
      </c>
      <c r="B3" s="267"/>
      <c r="C3" s="267"/>
      <c r="D3" s="191" t="s">
        <v>2</v>
      </c>
    </row>
    <row r="4" ht="19.5" customHeight="true" spans="1:4">
      <c r="A4" s="104" t="s">
        <v>3</v>
      </c>
      <c r="B4" s="106"/>
      <c r="C4" s="104" t="s">
        <v>4</v>
      </c>
      <c r="D4" s="106"/>
    </row>
    <row r="5" ht="21.75" customHeight="true" spans="1:4">
      <c r="A5" s="113" t="s">
        <v>5</v>
      </c>
      <c r="B5" s="199" t="s">
        <v>6</v>
      </c>
      <c r="C5" s="113" t="s">
        <v>111</v>
      </c>
      <c r="D5" s="199" t="s">
        <v>6</v>
      </c>
    </row>
    <row r="6" ht="17.25" customHeight="true" spans="1:4">
      <c r="A6" s="115"/>
      <c r="B6" s="93"/>
      <c r="C6" s="115"/>
      <c r="D6" s="93"/>
    </row>
    <row r="7" ht="22.5" customHeight="true" spans="1:4">
      <c r="A7" s="268" t="s">
        <v>112</v>
      </c>
      <c r="B7" s="269">
        <v>4201439.6</v>
      </c>
      <c r="C7" s="270" t="s">
        <v>113</v>
      </c>
      <c r="D7" s="179">
        <v>4201439.6</v>
      </c>
    </row>
    <row r="8" ht="22.5" customHeight="true" spans="1:4">
      <c r="A8" s="271" t="s">
        <v>114</v>
      </c>
      <c r="B8" s="269">
        <v>4201439.6</v>
      </c>
      <c r="C8" s="272" t="s">
        <v>115</v>
      </c>
      <c r="D8" s="179">
        <v>3188339.19</v>
      </c>
    </row>
    <row r="9" ht="22.5" customHeight="true" spans="1:4">
      <c r="A9" s="271" t="s">
        <v>116</v>
      </c>
      <c r="B9" s="273"/>
      <c r="C9" s="272" t="s">
        <v>117</v>
      </c>
      <c r="D9" s="179"/>
    </row>
    <row r="10" ht="22.5" customHeight="true" spans="1:4">
      <c r="A10" s="271" t="s">
        <v>118</v>
      </c>
      <c r="B10" s="273"/>
      <c r="C10" s="272" t="s">
        <v>119</v>
      </c>
      <c r="D10" s="179"/>
    </row>
    <row r="11" ht="22.5" customHeight="true" spans="1:4">
      <c r="A11" s="274" t="s">
        <v>120</v>
      </c>
      <c r="B11" s="225"/>
      <c r="C11" s="272" t="s">
        <v>121</v>
      </c>
      <c r="D11" s="179"/>
    </row>
    <row r="12" ht="22.5" customHeight="true" spans="1:4">
      <c r="A12" s="271" t="s">
        <v>114</v>
      </c>
      <c r="B12" s="225"/>
      <c r="C12" s="272" t="s">
        <v>122</v>
      </c>
      <c r="D12" s="179"/>
    </row>
    <row r="13" ht="22.5" customHeight="true" spans="1:4">
      <c r="A13" s="271" t="s">
        <v>116</v>
      </c>
      <c r="B13" s="225"/>
      <c r="C13" s="272" t="s">
        <v>123</v>
      </c>
      <c r="D13" s="179"/>
    </row>
    <row r="14" ht="22.5" customHeight="true" spans="1:4">
      <c r="A14" s="271" t="s">
        <v>118</v>
      </c>
      <c r="B14" s="225"/>
      <c r="C14" s="272" t="s">
        <v>124</v>
      </c>
      <c r="D14" s="179"/>
    </row>
    <row r="15" ht="22.5" customHeight="true" spans="1:4">
      <c r="A15" s="271"/>
      <c r="B15" s="271"/>
      <c r="C15" s="272" t="s">
        <v>125</v>
      </c>
      <c r="D15" s="179">
        <v>395255.68</v>
      </c>
    </row>
    <row r="16" ht="22.5" customHeight="true" spans="1:4">
      <c r="A16" s="271"/>
      <c r="B16" s="275"/>
      <c r="C16" s="272" t="s">
        <v>126</v>
      </c>
      <c r="D16" s="179">
        <v>311682.97</v>
      </c>
    </row>
    <row r="17" ht="22.5" customHeight="true" spans="1:4">
      <c r="A17" s="276"/>
      <c r="B17" s="268"/>
      <c r="C17" s="272" t="s">
        <v>127</v>
      </c>
      <c r="D17" s="179"/>
    </row>
    <row r="18" ht="22.5" customHeight="true" spans="1:4">
      <c r="A18" s="276"/>
      <c r="B18" s="268"/>
      <c r="C18" s="272" t="s">
        <v>128</v>
      </c>
      <c r="D18" s="179"/>
    </row>
    <row r="19" ht="22.5" customHeight="true" spans="1:4">
      <c r="A19" s="215"/>
      <c r="B19" s="215"/>
      <c r="C19" s="272" t="s">
        <v>129</v>
      </c>
      <c r="D19" s="179"/>
    </row>
    <row r="20" ht="22.5" customHeight="true" spans="1:4">
      <c r="A20" s="215"/>
      <c r="B20" s="215"/>
      <c r="C20" s="272" t="s">
        <v>130</v>
      </c>
      <c r="D20" s="179"/>
    </row>
    <row r="21" ht="22.5" customHeight="true" spans="1:4">
      <c r="A21" s="215"/>
      <c r="B21" s="215"/>
      <c r="C21" s="272" t="s">
        <v>131</v>
      </c>
      <c r="D21" s="179"/>
    </row>
    <row r="22" ht="22.5" customHeight="true" spans="1:4">
      <c r="A22" s="215"/>
      <c r="B22" s="215"/>
      <c r="C22" s="272" t="s">
        <v>132</v>
      </c>
      <c r="D22" s="179"/>
    </row>
    <row r="23" ht="22.5" customHeight="true" spans="1:4">
      <c r="A23" s="215"/>
      <c r="B23" s="215"/>
      <c r="C23" s="272" t="s">
        <v>133</v>
      </c>
      <c r="D23" s="179"/>
    </row>
    <row r="24" ht="22.5" customHeight="true" spans="1:4">
      <c r="A24" s="215"/>
      <c r="B24" s="215"/>
      <c r="C24" s="272" t="s">
        <v>134</v>
      </c>
      <c r="D24" s="179"/>
    </row>
    <row r="25" ht="22.5" customHeight="true" spans="1:4">
      <c r="A25" s="215"/>
      <c r="B25" s="215"/>
      <c r="C25" s="272" t="s">
        <v>135</v>
      </c>
      <c r="D25" s="179"/>
    </row>
    <row r="26" ht="22.5" customHeight="true" spans="1:4">
      <c r="A26" s="215"/>
      <c r="B26" s="215"/>
      <c r="C26" s="272" t="s">
        <v>136</v>
      </c>
      <c r="D26" s="179">
        <v>306161.76</v>
      </c>
    </row>
    <row r="27" ht="22.5" customHeight="true" spans="1:4">
      <c r="A27" s="215"/>
      <c r="B27" s="215"/>
      <c r="C27" s="272" t="s">
        <v>137</v>
      </c>
      <c r="D27" s="179"/>
    </row>
    <row r="28" ht="22.5" customHeight="true" spans="1:4">
      <c r="A28" s="215"/>
      <c r="B28" s="215"/>
      <c r="C28" s="272" t="s">
        <v>138</v>
      </c>
      <c r="D28" s="179"/>
    </row>
    <row r="29" ht="22.5" customHeight="true" spans="1:4">
      <c r="A29" s="215"/>
      <c r="B29" s="215"/>
      <c r="C29" s="272" t="s">
        <v>139</v>
      </c>
      <c r="D29" s="179"/>
    </row>
    <row r="30" ht="22.5" customHeight="true" spans="1:4">
      <c r="A30" s="215"/>
      <c r="B30" s="215"/>
      <c r="C30" s="272" t="s">
        <v>140</v>
      </c>
      <c r="D30" s="179"/>
    </row>
    <row r="31" ht="22.5" customHeight="true" spans="1:4">
      <c r="A31" s="277"/>
      <c r="B31" s="268"/>
      <c r="C31" s="272" t="s">
        <v>141</v>
      </c>
      <c r="D31" s="179"/>
    </row>
    <row r="32" ht="22.5" customHeight="true" spans="1:4">
      <c r="A32" s="277"/>
      <c r="B32" s="268"/>
      <c r="C32" s="272" t="s">
        <v>142</v>
      </c>
      <c r="D32" s="179"/>
    </row>
    <row r="33" ht="22.5" customHeight="true" spans="1:4">
      <c r="A33" s="277"/>
      <c r="B33" s="268"/>
      <c r="C33" s="272" t="s">
        <v>143</v>
      </c>
      <c r="D33" s="179"/>
    </row>
    <row r="34" ht="22.5" customHeight="true" spans="1:4">
      <c r="A34" s="277"/>
      <c r="B34" s="268"/>
      <c r="C34" s="272" t="s">
        <v>144</v>
      </c>
      <c r="D34" s="179"/>
    </row>
    <row r="35" ht="22.5" customHeight="true" spans="1:4">
      <c r="A35" s="277"/>
      <c r="B35" s="268"/>
      <c r="C35" s="276" t="s">
        <v>145</v>
      </c>
      <c r="D35" s="268"/>
    </row>
    <row r="36" ht="22.5" customHeight="true" spans="1:4">
      <c r="A36" s="278" t="s">
        <v>146</v>
      </c>
      <c r="B36" s="279">
        <v>4201439.6</v>
      </c>
      <c r="C36" s="277" t="s">
        <v>53</v>
      </c>
      <c r="D36" s="279">
        <v>4201439.6</v>
      </c>
    </row>
  </sheetData>
  <mergeCells count="8">
    <mergeCell ref="A2:D2"/>
    <mergeCell ref="A3:B3"/>
    <mergeCell ref="A4:B4"/>
    <mergeCell ref="C4:D4"/>
    <mergeCell ref="A5:A6"/>
    <mergeCell ref="B5:B6"/>
    <mergeCell ref="C5:C6"/>
    <mergeCell ref="D5:D6"/>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false" summaryRight="false"/>
  </sheetPr>
  <dimension ref="A1:G23"/>
  <sheetViews>
    <sheetView showZeros="0" workbookViewId="0">
      <selection activeCell="A1" sqref="A1"/>
    </sheetView>
  </sheetViews>
  <sheetFormatPr defaultColWidth="10.7083333333333" defaultRowHeight="14.25" customHeight="true" outlineLevelCol="6"/>
  <cols>
    <col min="1" max="1" width="23.575" customWidth="true"/>
    <col min="2" max="2" width="51.2833333333333" customWidth="true"/>
    <col min="3" max="3" width="28.2833333333333" customWidth="true"/>
    <col min="4" max="4" width="23.85" customWidth="true"/>
    <col min="5" max="7" width="28.2833333333333" customWidth="true"/>
  </cols>
  <sheetData>
    <row r="1" customHeight="true" spans="4:7">
      <c r="D1" s="217"/>
      <c r="F1" s="139"/>
      <c r="G1" s="124" t="s">
        <v>147</v>
      </c>
    </row>
    <row r="2" ht="39" customHeight="true" spans="1:7">
      <c r="A2" s="84" t="s">
        <v>148</v>
      </c>
      <c r="B2" s="198"/>
      <c r="C2" s="198"/>
      <c r="D2" s="198"/>
      <c r="E2" s="198"/>
      <c r="F2" s="198"/>
      <c r="G2" s="198"/>
    </row>
    <row r="3" ht="18" customHeight="true" spans="1:7">
      <c r="A3" s="86" t="str">
        <f>"单位名称："&amp;"迪庆藏族自治州工商业联合会"</f>
        <v>单位名称：迪庆藏族自治州工商业联合会</v>
      </c>
      <c r="B3" s="254"/>
      <c r="C3" s="242"/>
      <c r="D3" s="242"/>
      <c r="E3" s="242"/>
      <c r="F3" s="194"/>
      <c r="G3" s="191" t="s">
        <v>2</v>
      </c>
    </row>
    <row r="4" ht="20.25" customHeight="true" spans="1:7">
      <c r="A4" s="255" t="s">
        <v>149</v>
      </c>
      <c r="B4" s="256"/>
      <c r="C4" s="199" t="s">
        <v>58</v>
      </c>
      <c r="D4" s="234" t="s">
        <v>78</v>
      </c>
      <c r="E4" s="105"/>
      <c r="F4" s="106"/>
      <c r="G4" s="222" t="s">
        <v>79</v>
      </c>
    </row>
    <row r="5" ht="20.25" customHeight="true" spans="1:7">
      <c r="A5" s="257" t="s">
        <v>76</v>
      </c>
      <c r="B5" s="257" t="s">
        <v>77</v>
      </c>
      <c r="C5" s="115"/>
      <c r="D5" s="258" t="s">
        <v>60</v>
      </c>
      <c r="E5" s="258" t="s">
        <v>150</v>
      </c>
      <c r="F5" s="258" t="s">
        <v>151</v>
      </c>
      <c r="G5" s="185"/>
    </row>
    <row r="6" ht="19.5" customHeight="true" spans="1:7">
      <c r="A6" s="257" t="s">
        <v>152</v>
      </c>
      <c r="B6" s="257" t="s">
        <v>153</v>
      </c>
      <c r="C6" s="257" t="s">
        <v>154</v>
      </c>
      <c r="D6" s="258">
        <v>4</v>
      </c>
      <c r="E6" s="265" t="s">
        <v>155</v>
      </c>
      <c r="F6" s="265" t="s">
        <v>156</v>
      </c>
      <c r="G6" s="257" t="s">
        <v>157</v>
      </c>
    </row>
    <row r="7" ht="22.5" customHeight="true" spans="1:7">
      <c r="A7" s="213" t="s">
        <v>87</v>
      </c>
      <c r="B7" s="213" t="s">
        <v>88</v>
      </c>
      <c r="C7" s="259">
        <v>3188339.19</v>
      </c>
      <c r="D7" s="259">
        <v>2928339.19</v>
      </c>
      <c r="E7" s="259">
        <v>2680814.95</v>
      </c>
      <c r="F7" s="259">
        <v>247524.24</v>
      </c>
      <c r="G7" s="259">
        <v>260000</v>
      </c>
    </row>
    <row r="8" ht="22.5" customHeight="true" spans="1:7">
      <c r="A8" s="260" t="s">
        <v>89</v>
      </c>
      <c r="B8" s="260" t="s">
        <v>158</v>
      </c>
      <c r="C8" s="259">
        <v>3188339.19</v>
      </c>
      <c r="D8" s="259">
        <v>2928339.19</v>
      </c>
      <c r="E8" s="259">
        <v>2680814.95</v>
      </c>
      <c r="F8" s="259">
        <v>247524.24</v>
      </c>
      <c r="G8" s="259">
        <v>260000</v>
      </c>
    </row>
    <row r="9" ht="22.5" customHeight="true" spans="1:7">
      <c r="A9" s="261" t="s">
        <v>90</v>
      </c>
      <c r="B9" s="261" t="s">
        <v>159</v>
      </c>
      <c r="C9" s="259">
        <v>3188339.19</v>
      </c>
      <c r="D9" s="259">
        <v>2928339.19</v>
      </c>
      <c r="E9" s="259">
        <v>2680814.95</v>
      </c>
      <c r="F9" s="259">
        <v>247524.24</v>
      </c>
      <c r="G9" s="259">
        <v>260000</v>
      </c>
    </row>
    <row r="10" ht="22.5" customHeight="true" spans="1:7">
      <c r="A10" s="213" t="s">
        <v>92</v>
      </c>
      <c r="B10" s="213" t="s">
        <v>93</v>
      </c>
      <c r="C10" s="259">
        <v>395255.68</v>
      </c>
      <c r="D10" s="259">
        <v>395255.68</v>
      </c>
      <c r="E10" s="259">
        <v>388855.68</v>
      </c>
      <c r="F10" s="259">
        <v>6400</v>
      </c>
      <c r="G10" s="259"/>
    </row>
    <row r="11" ht="22.5" customHeight="true" spans="1:7">
      <c r="A11" s="260" t="s">
        <v>94</v>
      </c>
      <c r="B11" s="260" t="s">
        <v>160</v>
      </c>
      <c r="C11" s="259">
        <v>395255.68</v>
      </c>
      <c r="D11" s="259">
        <v>395255.68</v>
      </c>
      <c r="E11" s="259">
        <v>388855.68</v>
      </c>
      <c r="F11" s="259">
        <v>6400</v>
      </c>
      <c r="G11" s="259"/>
    </row>
    <row r="12" ht="22.5" customHeight="true" spans="1:7">
      <c r="A12" s="261" t="s">
        <v>95</v>
      </c>
      <c r="B12" s="261" t="s">
        <v>161</v>
      </c>
      <c r="C12" s="259">
        <v>388855.68</v>
      </c>
      <c r="D12" s="259">
        <v>388855.68</v>
      </c>
      <c r="E12" s="259">
        <v>388855.68</v>
      </c>
      <c r="F12" s="259"/>
      <c r="G12" s="259"/>
    </row>
    <row r="13" ht="22.5" customHeight="true" spans="1:7">
      <c r="A13" s="261" t="s">
        <v>162</v>
      </c>
      <c r="B13" s="261" t="s">
        <v>163</v>
      </c>
      <c r="C13" s="259">
        <v>6400</v>
      </c>
      <c r="D13" s="259">
        <v>6400</v>
      </c>
      <c r="E13" s="259"/>
      <c r="F13" s="259">
        <v>6400</v>
      </c>
      <c r="G13" s="259"/>
    </row>
    <row r="14" ht="22.5" customHeight="true" spans="1:7">
      <c r="A14" s="213" t="s">
        <v>97</v>
      </c>
      <c r="B14" s="213" t="s">
        <v>98</v>
      </c>
      <c r="C14" s="259">
        <v>311682.97</v>
      </c>
      <c r="D14" s="259">
        <v>311682.97</v>
      </c>
      <c r="E14" s="259">
        <v>311682.97</v>
      </c>
      <c r="F14" s="259"/>
      <c r="G14" s="259"/>
    </row>
    <row r="15" ht="22.5" customHeight="true" spans="1:7">
      <c r="A15" s="260" t="s">
        <v>99</v>
      </c>
      <c r="B15" s="260" t="s">
        <v>164</v>
      </c>
      <c r="C15" s="259">
        <v>311682.97</v>
      </c>
      <c r="D15" s="259">
        <v>311682.97</v>
      </c>
      <c r="E15" s="259">
        <v>311682.97</v>
      </c>
      <c r="F15" s="259"/>
      <c r="G15" s="259"/>
    </row>
    <row r="16" ht="22.5" customHeight="true" spans="1:7">
      <c r="A16" s="261" t="s">
        <v>100</v>
      </c>
      <c r="B16" s="261" t="s">
        <v>165</v>
      </c>
      <c r="C16" s="259">
        <v>85116.6</v>
      </c>
      <c r="D16" s="259">
        <v>85116.6</v>
      </c>
      <c r="E16" s="259">
        <v>85116.6</v>
      </c>
      <c r="F16" s="259"/>
      <c r="G16" s="259"/>
    </row>
    <row r="17" ht="22.5" customHeight="true" spans="1:7">
      <c r="A17" s="261" t="s">
        <v>101</v>
      </c>
      <c r="B17" s="261" t="s">
        <v>166</v>
      </c>
      <c r="C17" s="259">
        <v>92860.2</v>
      </c>
      <c r="D17" s="259">
        <v>92860.2</v>
      </c>
      <c r="E17" s="259">
        <v>92860.2</v>
      </c>
      <c r="F17" s="259"/>
      <c r="G17" s="259"/>
    </row>
    <row r="18" ht="22.5" customHeight="true" spans="1:7">
      <c r="A18" s="261" t="s">
        <v>102</v>
      </c>
      <c r="B18" s="261" t="s">
        <v>167</v>
      </c>
      <c r="C18" s="259">
        <v>123601.47</v>
      </c>
      <c r="D18" s="259">
        <v>123601.47</v>
      </c>
      <c r="E18" s="259">
        <v>123601.47</v>
      </c>
      <c r="F18" s="259"/>
      <c r="G18" s="259"/>
    </row>
    <row r="19" ht="22.5" customHeight="true" spans="1:7">
      <c r="A19" s="261" t="s">
        <v>103</v>
      </c>
      <c r="B19" s="261" t="s">
        <v>168</v>
      </c>
      <c r="C19" s="259">
        <v>10104.7</v>
      </c>
      <c r="D19" s="259">
        <v>10104.7</v>
      </c>
      <c r="E19" s="259">
        <v>10104.7</v>
      </c>
      <c r="F19" s="259"/>
      <c r="G19" s="259"/>
    </row>
    <row r="20" ht="22.5" customHeight="true" spans="1:7">
      <c r="A20" s="213" t="s">
        <v>104</v>
      </c>
      <c r="B20" s="213" t="s">
        <v>105</v>
      </c>
      <c r="C20" s="259">
        <v>306161.76</v>
      </c>
      <c r="D20" s="259">
        <v>306161.76</v>
      </c>
      <c r="E20" s="259">
        <v>306161.76</v>
      </c>
      <c r="F20" s="259"/>
      <c r="G20" s="259"/>
    </row>
    <row r="21" ht="22.5" customHeight="true" spans="1:7">
      <c r="A21" s="260" t="s">
        <v>106</v>
      </c>
      <c r="B21" s="260" t="s">
        <v>169</v>
      </c>
      <c r="C21" s="259">
        <v>306161.76</v>
      </c>
      <c r="D21" s="259">
        <v>306161.76</v>
      </c>
      <c r="E21" s="259">
        <v>306161.76</v>
      </c>
      <c r="F21" s="259"/>
      <c r="G21" s="259"/>
    </row>
    <row r="22" ht="22.5" customHeight="true" spans="1:7">
      <c r="A22" s="261" t="s">
        <v>107</v>
      </c>
      <c r="B22" s="261" t="s">
        <v>170</v>
      </c>
      <c r="C22" s="259">
        <v>306161.76</v>
      </c>
      <c r="D22" s="259">
        <v>306161.76</v>
      </c>
      <c r="E22" s="259">
        <v>306161.76</v>
      </c>
      <c r="F22" s="259"/>
      <c r="G22" s="259"/>
    </row>
    <row r="23" ht="22.5" customHeight="true" spans="1:7">
      <c r="A23" s="262" t="s">
        <v>108</v>
      </c>
      <c r="B23" s="263" t="s">
        <v>108</v>
      </c>
      <c r="C23" s="264">
        <v>4201439.6</v>
      </c>
      <c r="D23" s="259">
        <v>3941439.6</v>
      </c>
      <c r="E23" s="264">
        <v>3687515.36</v>
      </c>
      <c r="F23" s="264">
        <v>253924.24</v>
      </c>
      <c r="G23" s="264">
        <v>260000</v>
      </c>
    </row>
  </sheetData>
  <mergeCells count="7">
    <mergeCell ref="A2:G2"/>
    <mergeCell ref="A3:E3"/>
    <mergeCell ref="A4:B4"/>
    <mergeCell ref="D4:F4"/>
    <mergeCell ref="A23:B23"/>
    <mergeCell ref="C4:C5"/>
    <mergeCell ref="G4:G5"/>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false" summaryRight="false"/>
  </sheetPr>
  <dimension ref="A1:F7"/>
  <sheetViews>
    <sheetView showZeros="0" workbookViewId="0">
      <selection activeCell="A1" sqref="A1"/>
    </sheetView>
  </sheetViews>
  <sheetFormatPr defaultColWidth="10.7083333333333" defaultRowHeight="14.25" customHeight="true" outlineLevelRow="6" outlineLevelCol="5"/>
  <cols>
    <col min="1" max="2" width="32" customWidth="true"/>
    <col min="3" max="6" width="30.1416666666667" customWidth="true"/>
  </cols>
  <sheetData>
    <row r="1" customHeight="true" spans="1:6">
      <c r="A1" s="238"/>
      <c r="B1" s="238"/>
      <c r="C1" s="173"/>
      <c r="D1" s="239"/>
      <c r="F1" s="252" t="s">
        <v>171</v>
      </c>
    </row>
    <row r="2" ht="36.75" customHeight="true" spans="1:6">
      <c r="A2" s="240" t="s">
        <v>172</v>
      </c>
      <c r="B2" s="241"/>
      <c r="C2" s="241"/>
      <c r="D2" s="241"/>
      <c r="E2" s="241"/>
      <c r="F2" s="241"/>
    </row>
    <row r="3" ht="18.75" customHeight="true" spans="1:6">
      <c r="A3" s="86" t="str">
        <f>"单位名称："&amp;"迪庆藏族自治州工商业联合会"</f>
        <v>单位名称：迪庆藏族自治州工商业联合会</v>
      </c>
      <c r="B3" s="238"/>
      <c r="C3" s="173"/>
      <c r="D3" s="242"/>
      <c r="F3" s="252" t="s">
        <v>173</v>
      </c>
    </row>
    <row r="4" ht="19.5" customHeight="true" spans="1:6">
      <c r="A4" s="243" t="s">
        <v>174</v>
      </c>
      <c r="B4" s="244" t="s">
        <v>175</v>
      </c>
      <c r="C4" s="145" t="s">
        <v>176</v>
      </c>
      <c r="D4" s="245"/>
      <c r="E4" s="253"/>
      <c r="F4" s="244" t="s">
        <v>177</v>
      </c>
    </row>
    <row r="5" ht="19.5" customHeight="true" spans="1:6">
      <c r="A5" s="246"/>
      <c r="B5" s="247"/>
      <c r="C5" s="144" t="s">
        <v>60</v>
      </c>
      <c r="D5" s="144" t="s">
        <v>178</v>
      </c>
      <c r="E5" s="144" t="s">
        <v>179</v>
      </c>
      <c r="F5" s="247"/>
    </row>
    <row r="6" ht="18.75" customHeight="true" spans="1:6">
      <c r="A6" s="248">
        <v>1</v>
      </c>
      <c r="B6" s="248">
        <v>2</v>
      </c>
      <c r="C6" s="249">
        <v>3</v>
      </c>
      <c r="D6" s="248">
        <v>4</v>
      </c>
      <c r="E6" s="248">
        <v>5</v>
      </c>
      <c r="F6" s="248">
        <v>6</v>
      </c>
    </row>
    <row r="7" ht="22.5" customHeight="true" spans="1:6">
      <c r="A7" s="250">
        <v>28000</v>
      </c>
      <c r="B7" s="250"/>
      <c r="C7" s="251">
        <v>25000</v>
      </c>
      <c r="D7" s="250"/>
      <c r="E7" s="250">
        <v>25000</v>
      </c>
      <c r="F7" s="250">
        <v>3000</v>
      </c>
    </row>
  </sheetData>
  <mergeCells count="6">
    <mergeCell ref="A2:F2"/>
    <mergeCell ref="A3:D3"/>
    <mergeCell ref="C4:E4"/>
    <mergeCell ref="A4:A5"/>
    <mergeCell ref="B4:B5"/>
    <mergeCell ref="F4:F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false" summaryRight="false"/>
  </sheetPr>
  <dimension ref="A1:W47"/>
  <sheetViews>
    <sheetView showZeros="0" workbookViewId="0">
      <selection activeCell="A1" sqref="A1"/>
    </sheetView>
  </sheetViews>
  <sheetFormatPr defaultColWidth="10.7083333333333" defaultRowHeight="14.25" customHeight="true"/>
  <cols>
    <col min="1" max="1" width="38.2833333333333" customWidth="true"/>
    <col min="2" max="2" width="29.7083333333333" customWidth="true"/>
    <col min="3" max="3" width="31" customWidth="true"/>
    <col min="4" max="4" width="11.85" customWidth="true"/>
    <col min="5" max="5" width="20.5666666666667" customWidth="true"/>
    <col min="6" max="6" width="12" customWidth="true"/>
    <col min="7" max="7" width="26.85" customWidth="true"/>
    <col min="8" max="21" width="23.1416666666667" customWidth="true"/>
    <col min="22" max="23" width="23.2833333333333" customWidth="true"/>
  </cols>
  <sheetData>
    <row r="1" ht="18.75" customHeight="true" spans="2:23">
      <c r="B1" s="227"/>
      <c r="D1" s="228"/>
      <c r="E1" s="228"/>
      <c r="F1" s="228"/>
      <c r="G1" s="228"/>
      <c r="H1" s="156"/>
      <c r="I1" s="156"/>
      <c r="J1" s="156"/>
      <c r="K1" s="156"/>
      <c r="L1" s="156"/>
      <c r="M1" s="156"/>
      <c r="N1" s="100"/>
      <c r="O1" s="100"/>
      <c r="P1" s="100"/>
      <c r="Q1" s="156"/>
      <c r="U1" s="227"/>
      <c r="W1" s="138" t="s">
        <v>180</v>
      </c>
    </row>
    <row r="2" ht="39.75" customHeight="true" spans="1:23">
      <c r="A2" s="229" t="s">
        <v>181</v>
      </c>
      <c r="B2" s="150"/>
      <c r="C2" s="150"/>
      <c r="D2" s="150"/>
      <c r="E2" s="150"/>
      <c r="F2" s="150"/>
      <c r="G2" s="150"/>
      <c r="H2" s="150"/>
      <c r="I2" s="150"/>
      <c r="J2" s="150"/>
      <c r="K2" s="150"/>
      <c r="L2" s="150"/>
      <c r="M2" s="150"/>
      <c r="N2" s="85"/>
      <c r="O2" s="85"/>
      <c r="P2" s="85"/>
      <c r="Q2" s="150"/>
      <c r="R2" s="150"/>
      <c r="S2" s="150"/>
      <c r="T2" s="150"/>
      <c r="U2" s="150"/>
      <c r="V2" s="150"/>
      <c r="W2" s="150"/>
    </row>
    <row r="3" ht="18.75" customHeight="true" spans="1:23">
      <c r="A3" s="86" t="str">
        <f>"单位名称："&amp;"迪庆藏族自治州工商业联合会"</f>
        <v>单位名称：迪庆藏族自治州工商业联合会</v>
      </c>
      <c r="B3" s="230"/>
      <c r="C3" s="230"/>
      <c r="D3" s="230"/>
      <c r="E3" s="230"/>
      <c r="F3" s="230"/>
      <c r="G3" s="230"/>
      <c r="H3" s="158"/>
      <c r="I3" s="158"/>
      <c r="J3" s="158"/>
      <c r="K3" s="158"/>
      <c r="L3" s="158"/>
      <c r="M3" s="158"/>
      <c r="N3" s="102"/>
      <c r="O3" s="102"/>
      <c r="P3" s="102"/>
      <c r="Q3" s="158"/>
      <c r="U3" s="227"/>
      <c r="W3" s="174" t="s">
        <v>173</v>
      </c>
    </row>
    <row r="4" ht="18" customHeight="true" spans="1:23">
      <c r="A4" s="88" t="s">
        <v>182</v>
      </c>
      <c r="B4" s="88" t="s">
        <v>183</v>
      </c>
      <c r="C4" s="88" t="s">
        <v>184</v>
      </c>
      <c r="D4" s="88" t="s">
        <v>185</v>
      </c>
      <c r="E4" s="88" t="s">
        <v>186</v>
      </c>
      <c r="F4" s="88" t="s">
        <v>187</v>
      </c>
      <c r="G4" s="88" t="s">
        <v>188</v>
      </c>
      <c r="H4" s="234" t="s">
        <v>189</v>
      </c>
      <c r="I4" s="175" t="s">
        <v>189</v>
      </c>
      <c r="J4" s="175"/>
      <c r="K4" s="175"/>
      <c r="L4" s="175"/>
      <c r="M4" s="175"/>
      <c r="N4" s="105"/>
      <c r="O4" s="105"/>
      <c r="P4" s="105"/>
      <c r="Q4" s="152" t="s">
        <v>64</v>
      </c>
      <c r="R4" s="175" t="s">
        <v>81</v>
      </c>
      <c r="S4" s="175"/>
      <c r="T4" s="175"/>
      <c r="U4" s="175"/>
      <c r="V4" s="175"/>
      <c r="W4" s="237"/>
    </row>
    <row r="5" ht="18" customHeight="true" spans="1:23">
      <c r="A5" s="90"/>
      <c r="B5" s="226"/>
      <c r="C5" s="90"/>
      <c r="D5" s="90"/>
      <c r="E5" s="90"/>
      <c r="F5" s="90"/>
      <c r="G5" s="90"/>
      <c r="H5" s="199" t="s">
        <v>58</v>
      </c>
      <c r="I5" s="234" t="s">
        <v>61</v>
      </c>
      <c r="J5" s="175"/>
      <c r="K5" s="175"/>
      <c r="L5" s="175"/>
      <c r="M5" s="237"/>
      <c r="N5" s="104" t="s">
        <v>190</v>
      </c>
      <c r="O5" s="105"/>
      <c r="P5" s="106"/>
      <c r="Q5" s="88" t="s">
        <v>64</v>
      </c>
      <c r="R5" s="234" t="s">
        <v>81</v>
      </c>
      <c r="S5" s="152" t="s">
        <v>67</v>
      </c>
      <c r="T5" s="175" t="s">
        <v>81</v>
      </c>
      <c r="U5" s="152" t="s">
        <v>69</v>
      </c>
      <c r="V5" s="152" t="s">
        <v>70</v>
      </c>
      <c r="W5" s="153" t="s">
        <v>71</v>
      </c>
    </row>
    <row r="6" ht="18.75" customHeight="true" spans="1:23">
      <c r="A6" s="114"/>
      <c r="B6" s="114"/>
      <c r="C6" s="114"/>
      <c r="D6" s="114"/>
      <c r="E6" s="114"/>
      <c r="F6" s="114"/>
      <c r="G6" s="114"/>
      <c r="H6" s="114"/>
      <c r="I6" s="236" t="s">
        <v>191</v>
      </c>
      <c r="J6" s="88" t="s">
        <v>192</v>
      </c>
      <c r="K6" s="88" t="s">
        <v>193</v>
      </c>
      <c r="L6" s="88" t="s">
        <v>194</v>
      </c>
      <c r="M6" s="88" t="s">
        <v>195</v>
      </c>
      <c r="N6" s="88" t="s">
        <v>61</v>
      </c>
      <c r="O6" s="88" t="s">
        <v>62</v>
      </c>
      <c r="P6" s="88" t="s">
        <v>63</v>
      </c>
      <c r="Q6" s="114"/>
      <c r="R6" s="88" t="s">
        <v>60</v>
      </c>
      <c r="S6" s="88" t="s">
        <v>67</v>
      </c>
      <c r="T6" s="88" t="s">
        <v>196</v>
      </c>
      <c r="U6" s="88" t="s">
        <v>69</v>
      </c>
      <c r="V6" s="88" t="s">
        <v>70</v>
      </c>
      <c r="W6" s="88" t="s">
        <v>71</v>
      </c>
    </row>
    <row r="7" ht="37.5" customHeight="true" spans="1:23">
      <c r="A7" s="202"/>
      <c r="B7" s="202"/>
      <c r="C7" s="202"/>
      <c r="D7" s="202"/>
      <c r="E7" s="202"/>
      <c r="F7" s="202"/>
      <c r="G7" s="202"/>
      <c r="H7" s="202"/>
      <c r="I7" s="178" t="s">
        <v>60</v>
      </c>
      <c r="J7" s="92" t="s">
        <v>197</v>
      </c>
      <c r="K7" s="92" t="s">
        <v>193</v>
      </c>
      <c r="L7" s="92" t="s">
        <v>194</v>
      </c>
      <c r="M7" s="92" t="s">
        <v>195</v>
      </c>
      <c r="N7" s="92" t="s">
        <v>193</v>
      </c>
      <c r="O7" s="92" t="s">
        <v>194</v>
      </c>
      <c r="P7" s="92" t="s">
        <v>195</v>
      </c>
      <c r="Q7" s="92" t="s">
        <v>64</v>
      </c>
      <c r="R7" s="92" t="s">
        <v>60</v>
      </c>
      <c r="S7" s="92" t="s">
        <v>67</v>
      </c>
      <c r="T7" s="92" t="s">
        <v>196</v>
      </c>
      <c r="U7" s="92" t="s">
        <v>69</v>
      </c>
      <c r="V7" s="92" t="s">
        <v>70</v>
      </c>
      <c r="W7" s="92" t="s">
        <v>71</v>
      </c>
    </row>
    <row r="8" ht="19.5" customHeight="true" spans="1:23">
      <c r="A8" s="231">
        <v>1</v>
      </c>
      <c r="B8" s="231">
        <v>2</v>
      </c>
      <c r="C8" s="231">
        <v>3</v>
      </c>
      <c r="D8" s="231">
        <v>4</v>
      </c>
      <c r="E8" s="231">
        <v>5</v>
      </c>
      <c r="F8" s="231">
        <v>6</v>
      </c>
      <c r="G8" s="231">
        <v>7</v>
      </c>
      <c r="H8" s="231">
        <v>8</v>
      </c>
      <c r="I8" s="231">
        <v>9</v>
      </c>
      <c r="J8" s="231">
        <v>10</v>
      </c>
      <c r="K8" s="231">
        <v>11</v>
      </c>
      <c r="L8" s="231">
        <v>12</v>
      </c>
      <c r="M8" s="231">
        <v>13</v>
      </c>
      <c r="N8" s="231">
        <v>14</v>
      </c>
      <c r="O8" s="231">
        <v>15</v>
      </c>
      <c r="P8" s="231">
        <v>16</v>
      </c>
      <c r="Q8" s="231">
        <v>17</v>
      </c>
      <c r="R8" s="231">
        <v>18</v>
      </c>
      <c r="S8" s="231">
        <v>19</v>
      </c>
      <c r="T8" s="231">
        <v>20</v>
      </c>
      <c r="U8" s="231">
        <v>21</v>
      </c>
      <c r="V8" s="231">
        <v>22</v>
      </c>
      <c r="W8" s="231">
        <v>23</v>
      </c>
    </row>
    <row r="9" ht="22.5" customHeight="true" spans="1:23">
      <c r="A9" s="110" t="s">
        <v>73</v>
      </c>
      <c r="B9" s="110"/>
      <c r="C9" s="110"/>
      <c r="D9" s="110"/>
      <c r="E9" s="110"/>
      <c r="F9" s="110"/>
      <c r="G9" s="110"/>
      <c r="H9" s="179"/>
      <c r="I9" s="179"/>
      <c r="J9" s="179"/>
      <c r="K9" s="131"/>
      <c r="L9" s="179"/>
      <c r="M9" s="131"/>
      <c r="N9" s="131"/>
      <c r="O9" s="131"/>
      <c r="P9" s="131"/>
      <c r="Q9" s="179"/>
      <c r="R9" s="179"/>
      <c r="S9" s="179"/>
      <c r="T9" s="179"/>
      <c r="U9" s="179"/>
      <c r="V9" s="179"/>
      <c r="W9" s="179"/>
    </row>
    <row r="10" ht="22.5" customHeight="true" spans="1:23">
      <c r="A10" s="232" t="s">
        <v>73</v>
      </c>
      <c r="B10" s="110"/>
      <c r="C10" s="110"/>
      <c r="D10" s="110"/>
      <c r="E10" s="110"/>
      <c r="F10" s="110"/>
      <c r="G10" s="110"/>
      <c r="H10" s="179"/>
      <c r="I10" s="179"/>
      <c r="J10" s="179"/>
      <c r="K10" s="131"/>
      <c r="L10" s="179"/>
      <c r="M10" s="131"/>
      <c r="N10" s="225"/>
      <c r="O10" s="225"/>
      <c r="P10" s="225"/>
      <c r="Q10" s="179"/>
      <c r="R10" s="179"/>
      <c r="S10" s="179"/>
      <c r="T10" s="179"/>
      <c r="U10" s="179"/>
      <c r="V10" s="179"/>
      <c r="W10" s="179"/>
    </row>
    <row r="11" ht="22.5" customHeight="true" spans="1:23">
      <c r="A11" s="232" t="s">
        <v>73</v>
      </c>
      <c r="B11" s="110" t="s">
        <v>198</v>
      </c>
      <c r="C11" s="110" t="s">
        <v>199</v>
      </c>
      <c r="D11" s="110" t="s">
        <v>90</v>
      </c>
      <c r="E11" s="110" t="s">
        <v>159</v>
      </c>
      <c r="F11" s="110" t="s">
        <v>200</v>
      </c>
      <c r="G11" s="110" t="s">
        <v>201</v>
      </c>
      <c r="H11" s="179">
        <v>343968</v>
      </c>
      <c r="I11" s="179">
        <v>343968</v>
      </c>
      <c r="J11" s="59"/>
      <c r="K11" s="59"/>
      <c r="L11" s="179">
        <v>343968</v>
      </c>
      <c r="M11" s="59"/>
      <c r="N11" s="225"/>
      <c r="O11" s="225"/>
      <c r="P11" s="225"/>
      <c r="Q11" s="179"/>
      <c r="R11" s="179"/>
      <c r="S11" s="179"/>
      <c r="T11" s="179"/>
      <c r="U11" s="179"/>
      <c r="V11" s="179"/>
      <c r="W11" s="179"/>
    </row>
    <row r="12" ht="22.5" customHeight="true" spans="1:23">
      <c r="A12" s="232" t="s">
        <v>73</v>
      </c>
      <c r="B12" s="110" t="s">
        <v>202</v>
      </c>
      <c r="C12" s="110" t="s">
        <v>203</v>
      </c>
      <c r="D12" s="110" t="s">
        <v>90</v>
      </c>
      <c r="E12" s="110" t="s">
        <v>159</v>
      </c>
      <c r="F12" s="110" t="s">
        <v>200</v>
      </c>
      <c r="G12" s="110" t="s">
        <v>201</v>
      </c>
      <c r="H12" s="179">
        <v>343920</v>
      </c>
      <c r="I12" s="179">
        <v>343920</v>
      </c>
      <c r="J12" s="59"/>
      <c r="K12" s="59"/>
      <c r="L12" s="179">
        <v>343920</v>
      </c>
      <c r="M12" s="59"/>
      <c r="N12" s="225"/>
      <c r="O12" s="225"/>
      <c r="P12" s="225"/>
      <c r="Q12" s="179"/>
      <c r="R12" s="179"/>
      <c r="S12" s="179"/>
      <c r="T12" s="179"/>
      <c r="U12" s="179"/>
      <c r="V12" s="179"/>
      <c r="W12" s="179"/>
    </row>
    <row r="13" ht="22.5" customHeight="true" spans="1:23">
      <c r="A13" s="232" t="s">
        <v>73</v>
      </c>
      <c r="B13" s="110" t="s">
        <v>202</v>
      </c>
      <c r="C13" s="110" t="s">
        <v>203</v>
      </c>
      <c r="D13" s="110" t="s">
        <v>90</v>
      </c>
      <c r="E13" s="110" t="s">
        <v>159</v>
      </c>
      <c r="F13" s="110" t="s">
        <v>204</v>
      </c>
      <c r="G13" s="110" t="s">
        <v>205</v>
      </c>
      <c r="H13" s="179">
        <v>673788</v>
      </c>
      <c r="I13" s="179">
        <v>673788</v>
      </c>
      <c r="J13" s="59"/>
      <c r="K13" s="59"/>
      <c r="L13" s="179">
        <v>673788</v>
      </c>
      <c r="M13" s="59"/>
      <c r="N13" s="225"/>
      <c r="O13" s="225"/>
      <c r="P13" s="225"/>
      <c r="Q13" s="179"/>
      <c r="R13" s="179"/>
      <c r="S13" s="179"/>
      <c r="T13" s="179"/>
      <c r="U13" s="179"/>
      <c r="V13" s="179"/>
      <c r="W13" s="179"/>
    </row>
    <row r="14" ht="22.5" customHeight="true" spans="1:23">
      <c r="A14" s="232" t="s">
        <v>73</v>
      </c>
      <c r="B14" s="110" t="s">
        <v>198</v>
      </c>
      <c r="C14" s="110" t="s">
        <v>199</v>
      </c>
      <c r="D14" s="110" t="s">
        <v>90</v>
      </c>
      <c r="E14" s="110" t="s">
        <v>159</v>
      </c>
      <c r="F14" s="110" t="s">
        <v>204</v>
      </c>
      <c r="G14" s="110" t="s">
        <v>205</v>
      </c>
      <c r="H14" s="179">
        <v>310776</v>
      </c>
      <c r="I14" s="179">
        <v>310776</v>
      </c>
      <c r="J14" s="59"/>
      <c r="K14" s="59"/>
      <c r="L14" s="179">
        <v>310776</v>
      </c>
      <c r="M14" s="59"/>
      <c r="N14" s="225"/>
      <c r="O14" s="225"/>
      <c r="P14" s="225"/>
      <c r="Q14" s="179"/>
      <c r="R14" s="179"/>
      <c r="S14" s="179"/>
      <c r="T14" s="179"/>
      <c r="U14" s="179"/>
      <c r="V14" s="179"/>
      <c r="W14" s="179"/>
    </row>
    <row r="15" ht="22.5" customHeight="true" spans="1:23">
      <c r="A15" s="232" t="s">
        <v>73</v>
      </c>
      <c r="B15" s="110" t="s">
        <v>206</v>
      </c>
      <c r="C15" s="110" t="s">
        <v>207</v>
      </c>
      <c r="D15" s="110" t="s">
        <v>90</v>
      </c>
      <c r="E15" s="110" t="s">
        <v>159</v>
      </c>
      <c r="F15" s="110" t="s">
        <v>208</v>
      </c>
      <c r="G15" s="110" t="s">
        <v>209</v>
      </c>
      <c r="H15" s="179">
        <v>196980</v>
      </c>
      <c r="I15" s="179">
        <v>196980</v>
      </c>
      <c r="J15" s="59"/>
      <c r="K15" s="59"/>
      <c r="L15" s="179">
        <v>196980</v>
      </c>
      <c r="M15" s="59"/>
      <c r="N15" s="225"/>
      <c r="O15" s="225"/>
      <c r="P15" s="225"/>
      <c r="Q15" s="179"/>
      <c r="R15" s="179"/>
      <c r="S15" s="179"/>
      <c r="T15" s="179"/>
      <c r="U15" s="179"/>
      <c r="V15" s="179"/>
      <c r="W15" s="179"/>
    </row>
    <row r="16" ht="22.5" customHeight="true" spans="1:23">
      <c r="A16" s="232" t="s">
        <v>73</v>
      </c>
      <c r="B16" s="110" t="s">
        <v>202</v>
      </c>
      <c r="C16" s="110" t="s">
        <v>203</v>
      </c>
      <c r="D16" s="110" t="s">
        <v>90</v>
      </c>
      <c r="E16" s="110" t="s">
        <v>159</v>
      </c>
      <c r="F16" s="110" t="s">
        <v>208</v>
      </c>
      <c r="G16" s="110" t="s">
        <v>209</v>
      </c>
      <c r="H16" s="179">
        <v>28660</v>
      </c>
      <c r="I16" s="179">
        <v>28660</v>
      </c>
      <c r="J16" s="59"/>
      <c r="K16" s="59"/>
      <c r="L16" s="179">
        <v>28660</v>
      </c>
      <c r="M16" s="59"/>
      <c r="N16" s="225"/>
      <c r="O16" s="225"/>
      <c r="P16" s="225"/>
      <c r="Q16" s="179"/>
      <c r="R16" s="179"/>
      <c r="S16" s="179"/>
      <c r="T16" s="179"/>
      <c r="U16" s="179"/>
      <c r="V16" s="179"/>
      <c r="W16" s="179"/>
    </row>
    <row r="17" ht="22.5" customHeight="true" spans="1:23">
      <c r="A17" s="232" t="s">
        <v>73</v>
      </c>
      <c r="B17" s="110" t="s">
        <v>198</v>
      </c>
      <c r="C17" s="110" t="s">
        <v>199</v>
      </c>
      <c r="D17" s="110" t="s">
        <v>90</v>
      </c>
      <c r="E17" s="110" t="s">
        <v>159</v>
      </c>
      <c r="F17" s="110" t="s">
        <v>210</v>
      </c>
      <c r="G17" s="110" t="s">
        <v>211</v>
      </c>
      <c r="H17" s="179">
        <v>429612</v>
      </c>
      <c r="I17" s="179">
        <v>429612</v>
      </c>
      <c r="J17" s="59"/>
      <c r="K17" s="59"/>
      <c r="L17" s="179">
        <v>429612</v>
      </c>
      <c r="M17" s="59"/>
      <c r="N17" s="225"/>
      <c r="O17" s="225"/>
      <c r="P17" s="225"/>
      <c r="Q17" s="179"/>
      <c r="R17" s="179"/>
      <c r="S17" s="179"/>
      <c r="T17" s="179"/>
      <c r="U17" s="179"/>
      <c r="V17" s="179"/>
      <c r="W17" s="179"/>
    </row>
    <row r="18" ht="22.5" customHeight="true" spans="1:23">
      <c r="A18" s="232" t="s">
        <v>73</v>
      </c>
      <c r="B18" s="110" t="s">
        <v>198</v>
      </c>
      <c r="C18" s="110" t="s">
        <v>199</v>
      </c>
      <c r="D18" s="110" t="s">
        <v>90</v>
      </c>
      <c r="E18" s="110" t="s">
        <v>159</v>
      </c>
      <c r="F18" s="110" t="s">
        <v>210</v>
      </c>
      <c r="G18" s="110" t="s">
        <v>211</v>
      </c>
      <c r="H18" s="179">
        <v>28664</v>
      </c>
      <c r="I18" s="179">
        <v>28664</v>
      </c>
      <c r="J18" s="59"/>
      <c r="K18" s="59"/>
      <c r="L18" s="179">
        <v>28664</v>
      </c>
      <c r="M18" s="59"/>
      <c r="N18" s="225"/>
      <c r="O18" s="225"/>
      <c r="P18" s="225"/>
      <c r="Q18" s="179"/>
      <c r="R18" s="179"/>
      <c r="S18" s="179"/>
      <c r="T18" s="179"/>
      <c r="U18" s="179"/>
      <c r="V18" s="179"/>
      <c r="W18" s="179"/>
    </row>
    <row r="19" ht="22.5" customHeight="true" spans="1:23">
      <c r="A19" s="232" t="s">
        <v>73</v>
      </c>
      <c r="B19" s="110" t="s">
        <v>212</v>
      </c>
      <c r="C19" s="110" t="s">
        <v>213</v>
      </c>
      <c r="D19" s="110" t="s">
        <v>90</v>
      </c>
      <c r="E19" s="110" t="s">
        <v>159</v>
      </c>
      <c r="F19" s="110" t="s">
        <v>210</v>
      </c>
      <c r="G19" s="110" t="s">
        <v>211</v>
      </c>
      <c r="H19" s="179">
        <v>249780</v>
      </c>
      <c r="I19" s="179">
        <v>249780</v>
      </c>
      <c r="J19" s="59"/>
      <c r="K19" s="59"/>
      <c r="L19" s="179">
        <v>249780</v>
      </c>
      <c r="M19" s="59"/>
      <c r="N19" s="225"/>
      <c r="O19" s="225"/>
      <c r="P19" s="225"/>
      <c r="Q19" s="179"/>
      <c r="R19" s="179"/>
      <c r="S19" s="179"/>
      <c r="T19" s="179"/>
      <c r="U19" s="179"/>
      <c r="V19" s="179"/>
      <c r="W19" s="179"/>
    </row>
    <row r="20" ht="22.5" customHeight="true" spans="1:23">
      <c r="A20" s="232" t="s">
        <v>73</v>
      </c>
      <c r="B20" s="110" t="s">
        <v>212</v>
      </c>
      <c r="C20" s="110" t="s">
        <v>213</v>
      </c>
      <c r="D20" s="110" t="s">
        <v>90</v>
      </c>
      <c r="E20" s="110" t="s">
        <v>159</v>
      </c>
      <c r="F20" s="110" t="s">
        <v>210</v>
      </c>
      <c r="G20" s="110" t="s">
        <v>211</v>
      </c>
      <c r="H20" s="179">
        <v>66000</v>
      </c>
      <c r="I20" s="179">
        <v>66000</v>
      </c>
      <c r="J20" s="59"/>
      <c r="K20" s="59"/>
      <c r="L20" s="179">
        <v>66000</v>
      </c>
      <c r="M20" s="59"/>
      <c r="N20" s="225"/>
      <c r="O20" s="225"/>
      <c r="P20" s="225"/>
      <c r="Q20" s="179"/>
      <c r="R20" s="179"/>
      <c r="S20" s="179"/>
      <c r="T20" s="179"/>
      <c r="U20" s="179"/>
      <c r="V20" s="179"/>
      <c r="W20" s="179"/>
    </row>
    <row r="21" ht="22.5" customHeight="true" spans="1:23">
      <c r="A21" s="232" t="s">
        <v>73</v>
      </c>
      <c r="B21" s="110" t="s">
        <v>214</v>
      </c>
      <c r="C21" s="110" t="s">
        <v>215</v>
      </c>
      <c r="D21" s="110" t="s">
        <v>95</v>
      </c>
      <c r="E21" s="110" t="s">
        <v>161</v>
      </c>
      <c r="F21" s="110" t="s">
        <v>216</v>
      </c>
      <c r="G21" s="110" t="s">
        <v>217</v>
      </c>
      <c r="H21" s="179">
        <v>388855.68</v>
      </c>
      <c r="I21" s="179">
        <v>388855.68</v>
      </c>
      <c r="J21" s="59"/>
      <c r="K21" s="59"/>
      <c r="L21" s="179">
        <v>388855.68</v>
      </c>
      <c r="M21" s="59"/>
      <c r="N21" s="225"/>
      <c r="O21" s="225"/>
      <c r="P21" s="225"/>
      <c r="Q21" s="179"/>
      <c r="R21" s="179"/>
      <c r="S21" s="179"/>
      <c r="T21" s="179"/>
      <c r="U21" s="179"/>
      <c r="V21" s="179"/>
      <c r="W21" s="179"/>
    </row>
    <row r="22" ht="22.5" customHeight="true" spans="1:23">
      <c r="A22" s="232" t="s">
        <v>73</v>
      </c>
      <c r="B22" s="110" t="s">
        <v>214</v>
      </c>
      <c r="C22" s="110" t="s">
        <v>215</v>
      </c>
      <c r="D22" s="110" t="s">
        <v>101</v>
      </c>
      <c r="E22" s="110" t="s">
        <v>166</v>
      </c>
      <c r="F22" s="110" t="s">
        <v>218</v>
      </c>
      <c r="G22" s="110" t="s">
        <v>219</v>
      </c>
      <c r="H22" s="179">
        <v>92860.2</v>
      </c>
      <c r="I22" s="179">
        <v>92860.2</v>
      </c>
      <c r="J22" s="59"/>
      <c r="K22" s="59"/>
      <c r="L22" s="179">
        <v>92860.2</v>
      </c>
      <c r="M22" s="59"/>
      <c r="N22" s="225"/>
      <c r="O22" s="225"/>
      <c r="P22" s="225"/>
      <c r="Q22" s="179"/>
      <c r="R22" s="179"/>
      <c r="S22" s="179"/>
      <c r="T22" s="179"/>
      <c r="U22" s="179"/>
      <c r="V22" s="179"/>
      <c r="W22" s="179"/>
    </row>
    <row r="23" ht="22.5" customHeight="true" spans="1:23">
      <c r="A23" s="232" t="s">
        <v>73</v>
      </c>
      <c r="B23" s="110" t="s">
        <v>214</v>
      </c>
      <c r="C23" s="110" t="s">
        <v>215</v>
      </c>
      <c r="D23" s="110" t="s">
        <v>100</v>
      </c>
      <c r="E23" s="110" t="s">
        <v>165</v>
      </c>
      <c r="F23" s="110" t="s">
        <v>218</v>
      </c>
      <c r="G23" s="110" t="s">
        <v>219</v>
      </c>
      <c r="H23" s="179">
        <v>85116.6</v>
      </c>
      <c r="I23" s="179">
        <v>85116.6</v>
      </c>
      <c r="J23" s="59"/>
      <c r="K23" s="59"/>
      <c r="L23" s="179">
        <v>85116.6</v>
      </c>
      <c r="M23" s="59"/>
      <c r="N23" s="225"/>
      <c r="O23" s="225"/>
      <c r="P23" s="225"/>
      <c r="Q23" s="179"/>
      <c r="R23" s="179"/>
      <c r="S23" s="179"/>
      <c r="T23" s="179"/>
      <c r="U23" s="179"/>
      <c r="V23" s="179"/>
      <c r="W23" s="179"/>
    </row>
    <row r="24" ht="22.5" customHeight="true" spans="1:23">
      <c r="A24" s="232" t="s">
        <v>73</v>
      </c>
      <c r="B24" s="110" t="s">
        <v>214</v>
      </c>
      <c r="C24" s="110" t="s">
        <v>215</v>
      </c>
      <c r="D24" s="110" t="s">
        <v>102</v>
      </c>
      <c r="E24" s="110" t="s">
        <v>167</v>
      </c>
      <c r="F24" s="110" t="s">
        <v>220</v>
      </c>
      <c r="G24" s="110" t="s">
        <v>221</v>
      </c>
      <c r="H24" s="179">
        <v>94920.96</v>
      </c>
      <c r="I24" s="179">
        <v>94920.96</v>
      </c>
      <c r="J24" s="59"/>
      <c r="K24" s="59"/>
      <c r="L24" s="179">
        <v>94920.96</v>
      </c>
      <c r="M24" s="59"/>
      <c r="N24" s="225"/>
      <c r="O24" s="225"/>
      <c r="P24" s="225"/>
      <c r="Q24" s="179"/>
      <c r="R24" s="179"/>
      <c r="S24" s="179"/>
      <c r="T24" s="179"/>
      <c r="U24" s="179"/>
      <c r="V24" s="179"/>
      <c r="W24" s="179"/>
    </row>
    <row r="25" ht="22.5" customHeight="true" spans="1:23">
      <c r="A25" s="232" t="s">
        <v>73</v>
      </c>
      <c r="B25" s="110" t="s">
        <v>214</v>
      </c>
      <c r="C25" s="110" t="s">
        <v>215</v>
      </c>
      <c r="D25" s="110" t="s">
        <v>102</v>
      </c>
      <c r="E25" s="110" t="s">
        <v>167</v>
      </c>
      <c r="F25" s="110" t="s">
        <v>220</v>
      </c>
      <c r="G25" s="110" t="s">
        <v>221</v>
      </c>
      <c r="H25" s="179">
        <v>28680.51</v>
      </c>
      <c r="I25" s="179">
        <v>28680.51</v>
      </c>
      <c r="J25" s="59"/>
      <c r="K25" s="59"/>
      <c r="L25" s="179">
        <v>28680.51</v>
      </c>
      <c r="M25" s="59"/>
      <c r="N25" s="225"/>
      <c r="O25" s="225"/>
      <c r="P25" s="225"/>
      <c r="Q25" s="179"/>
      <c r="R25" s="179"/>
      <c r="S25" s="179"/>
      <c r="T25" s="179"/>
      <c r="U25" s="179"/>
      <c r="V25" s="179"/>
      <c r="W25" s="179"/>
    </row>
    <row r="26" ht="22.5" customHeight="true" spans="1:23">
      <c r="A26" s="232" t="s">
        <v>73</v>
      </c>
      <c r="B26" s="110" t="s">
        <v>214</v>
      </c>
      <c r="C26" s="110" t="s">
        <v>215</v>
      </c>
      <c r="D26" s="110" t="s">
        <v>90</v>
      </c>
      <c r="E26" s="110" t="s">
        <v>159</v>
      </c>
      <c r="F26" s="110" t="s">
        <v>222</v>
      </c>
      <c r="G26" s="110" t="s">
        <v>223</v>
      </c>
      <c r="H26" s="179">
        <v>8666.95</v>
      </c>
      <c r="I26" s="179">
        <v>8666.95</v>
      </c>
      <c r="J26" s="59"/>
      <c r="K26" s="59"/>
      <c r="L26" s="179">
        <v>8666.95</v>
      </c>
      <c r="M26" s="59"/>
      <c r="N26" s="225"/>
      <c r="O26" s="225"/>
      <c r="P26" s="225"/>
      <c r="Q26" s="179"/>
      <c r="R26" s="179"/>
      <c r="S26" s="179"/>
      <c r="T26" s="179"/>
      <c r="U26" s="179"/>
      <c r="V26" s="179"/>
      <c r="W26" s="179"/>
    </row>
    <row r="27" ht="22.5" customHeight="true" spans="1:23">
      <c r="A27" s="232" t="s">
        <v>73</v>
      </c>
      <c r="B27" s="110" t="s">
        <v>214</v>
      </c>
      <c r="C27" s="110" t="s">
        <v>215</v>
      </c>
      <c r="D27" s="110" t="s">
        <v>103</v>
      </c>
      <c r="E27" s="110" t="s">
        <v>168</v>
      </c>
      <c r="F27" s="110" t="s">
        <v>222</v>
      </c>
      <c r="G27" s="110" t="s">
        <v>223</v>
      </c>
      <c r="H27" s="179">
        <v>2327.1</v>
      </c>
      <c r="I27" s="179">
        <v>2327.1</v>
      </c>
      <c r="J27" s="59"/>
      <c r="K27" s="59"/>
      <c r="L27" s="179">
        <v>2327.1</v>
      </c>
      <c r="M27" s="59"/>
      <c r="N27" s="225"/>
      <c r="O27" s="225"/>
      <c r="P27" s="225"/>
      <c r="Q27" s="179"/>
      <c r="R27" s="179"/>
      <c r="S27" s="179"/>
      <c r="T27" s="179"/>
      <c r="U27" s="179"/>
      <c r="V27" s="179"/>
      <c r="W27" s="179"/>
    </row>
    <row r="28" ht="22.5" customHeight="true" spans="1:23">
      <c r="A28" s="232" t="s">
        <v>73</v>
      </c>
      <c r="B28" s="110" t="s">
        <v>214</v>
      </c>
      <c r="C28" s="110" t="s">
        <v>215</v>
      </c>
      <c r="D28" s="110" t="s">
        <v>103</v>
      </c>
      <c r="E28" s="110" t="s">
        <v>168</v>
      </c>
      <c r="F28" s="110" t="s">
        <v>222</v>
      </c>
      <c r="G28" s="110" t="s">
        <v>223</v>
      </c>
      <c r="H28" s="179">
        <v>2533.6</v>
      </c>
      <c r="I28" s="179">
        <v>2533.6</v>
      </c>
      <c r="J28" s="59"/>
      <c r="K28" s="59"/>
      <c r="L28" s="179">
        <v>2533.6</v>
      </c>
      <c r="M28" s="59"/>
      <c r="N28" s="225"/>
      <c r="O28" s="225"/>
      <c r="P28" s="225"/>
      <c r="Q28" s="179"/>
      <c r="R28" s="179"/>
      <c r="S28" s="179"/>
      <c r="T28" s="179"/>
      <c r="U28" s="179"/>
      <c r="V28" s="179"/>
      <c r="W28" s="179"/>
    </row>
    <row r="29" ht="22.5" customHeight="true" spans="1:23">
      <c r="A29" s="232" t="s">
        <v>73</v>
      </c>
      <c r="B29" s="110" t="s">
        <v>214</v>
      </c>
      <c r="C29" s="110" t="s">
        <v>215</v>
      </c>
      <c r="D29" s="110" t="s">
        <v>103</v>
      </c>
      <c r="E29" s="110" t="s">
        <v>168</v>
      </c>
      <c r="F29" s="110" t="s">
        <v>222</v>
      </c>
      <c r="G29" s="110" t="s">
        <v>223</v>
      </c>
      <c r="H29" s="179">
        <v>2208</v>
      </c>
      <c r="I29" s="179">
        <v>2208</v>
      </c>
      <c r="J29" s="59"/>
      <c r="K29" s="59"/>
      <c r="L29" s="179">
        <v>2208</v>
      </c>
      <c r="M29" s="59"/>
      <c r="N29" s="225"/>
      <c r="O29" s="225"/>
      <c r="P29" s="225"/>
      <c r="Q29" s="179"/>
      <c r="R29" s="179"/>
      <c r="S29" s="179"/>
      <c r="T29" s="179"/>
      <c r="U29" s="179"/>
      <c r="V29" s="179"/>
      <c r="W29" s="179"/>
    </row>
    <row r="30" ht="22.5" customHeight="true" spans="1:23">
      <c r="A30" s="232" t="s">
        <v>73</v>
      </c>
      <c r="B30" s="110" t="s">
        <v>214</v>
      </c>
      <c r="C30" s="110" t="s">
        <v>215</v>
      </c>
      <c r="D30" s="110" t="s">
        <v>103</v>
      </c>
      <c r="E30" s="110" t="s">
        <v>168</v>
      </c>
      <c r="F30" s="110" t="s">
        <v>222</v>
      </c>
      <c r="G30" s="110" t="s">
        <v>223</v>
      </c>
      <c r="H30" s="179">
        <v>3036</v>
      </c>
      <c r="I30" s="179">
        <v>3036</v>
      </c>
      <c r="J30" s="59"/>
      <c r="K30" s="59"/>
      <c r="L30" s="179">
        <v>3036</v>
      </c>
      <c r="M30" s="59"/>
      <c r="N30" s="225"/>
      <c r="O30" s="225"/>
      <c r="P30" s="225"/>
      <c r="Q30" s="179"/>
      <c r="R30" s="179"/>
      <c r="S30" s="179"/>
      <c r="T30" s="179"/>
      <c r="U30" s="179"/>
      <c r="V30" s="179"/>
      <c r="W30" s="179"/>
    </row>
    <row r="31" ht="22.5" customHeight="true" spans="1:23">
      <c r="A31" s="232" t="s">
        <v>73</v>
      </c>
      <c r="B31" s="110" t="s">
        <v>224</v>
      </c>
      <c r="C31" s="110" t="s">
        <v>170</v>
      </c>
      <c r="D31" s="110" t="s">
        <v>107</v>
      </c>
      <c r="E31" s="110" t="s">
        <v>170</v>
      </c>
      <c r="F31" s="110" t="s">
        <v>225</v>
      </c>
      <c r="G31" s="110" t="s">
        <v>170</v>
      </c>
      <c r="H31" s="179">
        <v>306161.76</v>
      </c>
      <c r="I31" s="179">
        <v>306161.76</v>
      </c>
      <c r="J31" s="59"/>
      <c r="K31" s="59"/>
      <c r="L31" s="179">
        <v>306161.76</v>
      </c>
      <c r="M31" s="59"/>
      <c r="N31" s="225"/>
      <c r="O31" s="225"/>
      <c r="P31" s="225"/>
      <c r="Q31" s="179"/>
      <c r="R31" s="179"/>
      <c r="S31" s="179"/>
      <c r="T31" s="179"/>
      <c r="U31" s="179"/>
      <c r="V31" s="179"/>
      <c r="W31" s="179"/>
    </row>
    <row r="32" ht="22.5" customHeight="true" spans="1:23">
      <c r="A32" s="232" t="s">
        <v>73</v>
      </c>
      <c r="B32" s="110" t="s">
        <v>226</v>
      </c>
      <c r="C32" s="110" t="s">
        <v>227</v>
      </c>
      <c r="D32" s="110" t="s">
        <v>90</v>
      </c>
      <c r="E32" s="110" t="s">
        <v>159</v>
      </c>
      <c r="F32" s="110" t="s">
        <v>228</v>
      </c>
      <c r="G32" s="110" t="s">
        <v>229</v>
      </c>
      <c r="H32" s="179">
        <v>40000</v>
      </c>
      <c r="I32" s="179">
        <v>40000</v>
      </c>
      <c r="J32" s="59"/>
      <c r="K32" s="59"/>
      <c r="L32" s="179">
        <v>40000</v>
      </c>
      <c r="M32" s="59"/>
      <c r="N32" s="225"/>
      <c r="O32" s="225"/>
      <c r="P32" s="225"/>
      <c r="Q32" s="179"/>
      <c r="R32" s="179"/>
      <c r="S32" s="179"/>
      <c r="T32" s="179"/>
      <c r="U32" s="179"/>
      <c r="V32" s="179"/>
      <c r="W32" s="179"/>
    </row>
    <row r="33" ht="22.5" customHeight="true" spans="1:23">
      <c r="A33" s="232" t="s">
        <v>73</v>
      </c>
      <c r="B33" s="110" t="s">
        <v>226</v>
      </c>
      <c r="C33" s="110" t="s">
        <v>227</v>
      </c>
      <c r="D33" s="110" t="s">
        <v>90</v>
      </c>
      <c r="E33" s="110" t="s">
        <v>159</v>
      </c>
      <c r="F33" s="110" t="s">
        <v>230</v>
      </c>
      <c r="G33" s="110" t="s">
        <v>231</v>
      </c>
      <c r="H33" s="179">
        <v>22600</v>
      </c>
      <c r="I33" s="179">
        <v>22600</v>
      </c>
      <c r="J33" s="59"/>
      <c r="K33" s="59"/>
      <c r="L33" s="179">
        <v>22600</v>
      </c>
      <c r="M33" s="59"/>
      <c r="N33" s="225"/>
      <c r="O33" s="225"/>
      <c r="P33" s="225"/>
      <c r="Q33" s="179"/>
      <c r="R33" s="179"/>
      <c r="S33" s="179"/>
      <c r="T33" s="179"/>
      <c r="U33" s="179"/>
      <c r="V33" s="179"/>
      <c r="W33" s="179"/>
    </row>
    <row r="34" ht="22.5" customHeight="true" spans="1:23">
      <c r="A34" s="232" t="s">
        <v>73</v>
      </c>
      <c r="B34" s="110" t="s">
        <v>226</v>
      </c>
      <c r="C34" s="110" t="s">
        <v>227</v>
      </c>
      <c r="D34" s="110" t="s">
        <v>90</v>
      </c>
      <c r="E34" s="110" t="s">
        <v>159</v>
      </c>
      <c r="F34" s="110" t="s">
        <v>232</v>
      </c>
      <c r="G34" s="110" t="s">
        <v>233</v>
      </c>
      <c r="H34" s="179">
        <v>10000</v>
      </c>
      <c r="I34" s="179">
        <v>10000</v>
      </c>
      <c r="J34" s="59"/>
      <c r="K34" s="59"/>
      <c r="L34" s="179">
        <v>10000</v>
      </c>
      <c r="M34" s="59"/>
      <c r="N34" s="225"/>
      <c r="O34" s="225"/>
      <c r="P34" s="225"/>
      <c r="Q34" s="179"/>
      <c r="R34" s="179"/>
      <c r="S34" s="179"/>
      <c r="T34" s="179"/>
      <c r="U34" s="179"/>
      <c r="V34" s="179"/>
      <c r="W34" s="179"/>
    </row>
    <row r="35" ht="22.5" customHeight="true" spans="1:23">
      <c r="A35" s="232" t="s">
        <v>73</v>
      </c>
      <c r="B35" s="110" t="s">
        <v>226</v>
      </c>
      <c r="C35" s="110" t="s">
        <v>227</v>
      </c>
      <c r="D35" s="110" t="s">
        <v>90</v>
      </c>
      <c r="E35" s="110" t="s">
        <v>159</v>
      </c>
      <c r="F35" s="110" t="s">
        <v>234</v>
      </c>
      <c r="G35" s="110" t="s">
        <v>235</v>
      </c>
      <c r="H35" s="179">
        <v>3600</v>
      </c>
      <c r="I35" s="179">
        <v>3600</v>
      </c>
      <c r="J35" s="59"/>
      <c r="K35" s="59"/>
      <c r="L35" s="179">
        <v>3600</v>
      </c>
      <c r="M35" s="59"/>
      <c r="N35" s="225"/>
      <c r="O35" s="225"/>
      <c r="P35" s="225"/>
      <c r="Q35" s="179"/>
      <c r="R35" s="179"/>
      <c r="S35" s="179"/>
      <c r="T35" s="179"/>
      <c r="U35" s="179"/>
      <c r="V35" s="179"/>
      <c r="W35" s="179"/>
    </row>
    <row r="36" ht="22.5" customHeight="true" spans="1:23">
      <c r="A36" s="232" t="s">
        <v>73</v>
      </c>
      <c r="B36" s="110" t="s">
        <v>236</v>
      </c>
      <c r="C36" s="110" t="s">
        <v>177</v>
      </c>
      <c r="D36" s="110" t="s">
        <v>90</v>
      </c>
      <c r="E36" s="110" t="s">
        <v>159</v>
      </c>
      <c r="F36" s="110" t="s">
        <v>237</v>
      </c>
      <c r="G36" s="110" t="s">
        <v>177</v>
      </c>
      <c r="H36" s="179">
        <v>3000</v>
      </c>
      <c r="I36" s="179">
        <v>3000</v>
      </c>
      <c r="J36" s="59"/>
      <c r="K36" s="59"/>
      <c r="L36" s="179">
        <v>3000</v>
      </c>
      <c r="M36" s="59"/>
      <c r="N36" s="225"/>
      <c r="O36" s="225"/>
      <c r="P36" s="225"/>
      <c r="Q36" s="179"/>
      <c r="R36" s="179"/>
      <c r="S36" s="179"/>
      <c r="T36" s="179"/>
      <c r="U36" s="179"/>
      <c r="V36" s="179"/>
      <c r="W36" s="179"/>
    </row>
    <row r="37" ht="22.5" customHeight="true" spans="1:23">
      <c r="A37" s="232" t="s">
        <v>73</v>
      </c>
      <c r="B37" s="110" t="s">
        <v>226</v>
      </c>
      <c r="C37" s="110" t="s">
        <v>227</v>
      </c>
      <c r="D37" s="110" t="s">
        <v>90</v>
      </c>
      <c r="E37" s="110" t="s">
        <v>159</v>
      </c>
      <c r="F37" s="110" t="s">
        <v>238</v>
      </c>
      <c r="G37" s="110" t="s">
        <v>239</v>
      </c>
      <c r="H37" s="179">
        <v>2400</v>
      </c>
      <c r="I37" s="179">
        <v>2400</v>
      </c>
      <c r="J37" s="59"/>
      <c r="K37" s="59"/>
      <c r="L37" s="179">
        <v>2400</v>
      </c>
      <c r="M37" s="59"/>
      <c r="N37" s="225"/>
      <c r="O37" s="225"/>
      <c r="P37" s="225"/>
      <c r="Q37" s="179"/>
      <c r="R37" s="179"/>
      <c r="S37" s="179"/>
      <c r="T37" s="179"/>
      <c r="U37" s="179"/>
      <c r="V37" s="179"/>
      <c r="W37" s="179"/>
    </row>
    <row r="38" ht="22.5" customHeight="true" spans="1:23">
      <c r="A38" s="232" t="s">
        <v>73</v>
      </c>
      <c r="B38" s="110" t="s">
        <v>226</v>
      </c>
      <c r="C38" s="110" t="s">
        <v>227</v>
      </c>
      <c r="D38" s="110" t="s">
        <v>90</v>
      </c>
      <c r="E38" s="110" t="s">
        <v>159</v>
      </c>
      <c r="F38" s="110" t="s">
        <v>240</v>
      </c>
      <c r="G38" s="110" t="s">
        <v>241</v>
      </c>
      <c r="H38" s="179">
        <v>2000</v>
      </c>
      <c r="I38" s="179">
        <v>2000</v>
      </c>
      <c r="J38" s="59"/>
      <c r="K38" s="59"/>
      <c r="L38" s="179">
        <v>2000</v>
      </c>
      <c r="M38" s="59"/>
      <c r="N38" s="225"/>
      <c r="O38" s="225"/>
      <c r="P38" s="225"/>
      <c r="Q38" s="179"/>
      <c r="R38" s="179"/>
      <c r="S38" s="179"/>
      <c r="T38" s="179"/>
      <c r="U38" s="179"/>
      <c r="V38" s="179"/>
      <c r="W38" s="179"/>
    </row>
    <row r="39" ht="22.5" customHeight="true" spans="1:23">
      <c r="A39" s="232" t="s">
        <v>73</v>
      </c>
      <c r="B39" s="110" t="s">
        <v>242</v>
      </c>
      <c r="C39" s="110" t="s">
        <v>243</v>
      </c>
      <c r="D39" s="110" t="s">
        <v>90</v>
      </c>
      <c r="E39" s="110" t="s">
        <v>159</v>
      </c>
      <c r="F39" s="110" t="s">
        <v>244</v>
      </c>
      <c r="G39" s="110" t="s">
        <v>245</v>
      </c>
      <c r="H39" s="179">
        <v>19800</v>
      </c>
      <c r="I39" s="179">
        <v>19800</v>
      </c>
      <c r="J39" s="59"/>
      <c r="K39" s="59"/>
      <c r="L39" s="179">
        <v>19800</v>
      </c>
      <c r="M39" s="59"/>
      <c r="N39" s="225"/>
      <c r="O39" s="225"/>
      <c r="P39" s="225"/>
      <c r="Q39" s="179"/>
      <c r="R39" s="179"/>
      <c r="S39" s="179"/>
      <c r="T39" s="179"/>
      <c r="U39" s="179"/>
      <c r="V39" s="179"/>
      <c r="W39" s="179"/>
    </row>
    <row r="40" ht="22.5" customHeight="true" spans="1:23">
      <c r="A40" s="232" t="s">
        <v>73</v>
      </c>
      <c r="B40" s="110" t="s">
        <v>246</v>
      </c>
      <c r="C40" s="110" t="s">
        <v>247</v>
      </c>
      <c r="D40" s="110" t="s">
        <v>90</v>
      </c>
      <c r="E40" s="110" t="s">
        <v>159</v>
      </c>
      <c r="F40" s="110" t="s">
        <v>248</v>
      </c>
      <c r="G40" s="110" t="s">
        <v>247</v>
      </c>
      <c r="H40" s="179">
        <v>36210.24</v>
      </c>
      <c r="I40" s="179">
        <v>36210.24</v>
      </c>
      <c r="J40" s="59"/>
      <c r="K40" s="59"/>
      <c r="L40" s="179">
        <v>36210.24</v>
      </c>
      <c r="M40" s="59"/>
      <c r="N40" s="225"/>
      <c r="O40" s="225"/>
      <c r="P40" s="225"/>
      <c r="Q40" s="179"/>
      <c r="R40" s="179"/>
      <c r="S40" s="179"/>
      <c r="T40" s="179"/>
      <c r="U40" s="179"/>
      <c r="V40" s="179"/>
      <c r="W40" s="179"/>
    </row>
    <row r="41" ht="22.5" customHeight="true" spans="1:23">
      <c r="A41" s="232" t="s">
        <v>73</v>
      </c>
      <c r="B41" s="110" t="s">
        <v>249</v>
      </c>
      <c r="C41" s="110" t="s">
        <v>250</v>
      </c>
      <c r="D41" s="110" t="s">
        <v>90</v>
      </c>
      <c r="E41" s="110" t="s">
        <v>159</v>
      </c>
      <c r="F41" s="110" t="s">
        <v>232</v>
      </c>
      <c r="G41" s="110" t="s">
        <v>233</v>
      </c>
      <c r="H41" s="179">
        <v>21000</v>
      </c>
      <c r="I41" s="179">
        <v>21000</v>
      </c>
      <c r="J41" s="59"/>
      <c r="K41" s="59"/>
      <c r="L41" s="179">
        <v>21000</v>
      </c>
      <c r="M41" s="59"/>
      <c r="N41" s="225"/>
      <c r="O41" s="225"/>
      <c r="P41" s="225"/>
      <c r="Q41" s="179"/>
      <c r="R41" s="179"/>
      <c r="S41" s="179"/>
      <c r="T41" s="179"/>
      <c r="U41" s="179"/>
      <c r="V41" s="179"/>
      <c r="W41" s="179"/>
    </row>
    <row r="42" ht="22.5" customHeight="true" spans="1:23">
      <c r="A42" s="232" t="s">
        <v>73</v>
      </c>
      <c r="B42" s="110" t="s">
        <v>251</v>
      </c>
      <c r="C42" s="110" t="s">
        <v>252</v>
      </c>
      <c r="D42" s="110" t="s">
        <v>90</v>
      </c>
      <c r="E42" s="110" t="s">
        <v>159</v>
      </c>
      <c r="F42" s="110" t="s">
        <v>230</v>
      </c>
      <c r="G42" s="110" t="s">
        <v>231</v>
      </c>
      <c r="H42" s="179">
        <v>1650</v>
      </c>
      <c r="I42" s="179">
        <v>1650</v>
      </c>
      <c r="J42" s="59"/>
      <c r="K42" s="59"/>
      <c r="L42" s="179">
        <v>1650</v>
      </c>
      <c r="M42" s="59"/>
      <c r="N42" s="225"/>
      <c r="O42" s="225"/>
      <c r="P42" s="225"/>
      <c r="Q42" s="179"/>
      <c r="R42" s="179"/>
      <c r="S42" s="179"/>
      <c r="T42" s="179"/>
      <c r="U42" s="179"/>
      <c r="V42" s="179"/>
      <c r="W42" s="179"/>
    </row>
    <row r="43" ht="22.5" customHeight="true" spans="1:23">
      <c r="A43" s="232" t="s">
        <v>73</v>
      </c>
      <c r="B43" s="110" t="s">
        <v>253</v>
      </c>
      <c r="C43" s="110" t="s">
        <v>254</v>
      </c>
      <c r="D43" s="110" t="s">
        <v>90</v>
      </c>
      <c r="E43" s="110" t="s">
        <v>159</v>
      </c>
      <c r="F43" s="110" t="s">
        <v>255</v>
      </c>
      <c r="G43" s="110" t="s">
        <v>254</v>
      </c>
      <c r="H43" s="179">
        <v>25000</v>
      </c>
      <c r="I43" s="179">
        <v>25000</v>
      </c>
      <c r="J43" s="59"/>
      <c r="K43" s="59"/>
      <c r="L43" s="179">
        <v>25000</v>
      </c>
      <c r="M43" s="59"/>
      <c r="N43" s="225"/>
      <c r="O43" s="225"/>
      <c r="P43" s="225"/>
      <c r="Q43" s="179"/>
      <c r="R43" s="179"/>
      <c r="S43" s="179"/>
      <c r="T43" s="179"/>
      <c r="U43" s="179"/>
      <c r="V43" s="179"/>
      <c r="W43" s="179"/>
    </row>
    <row r="44" ht="22.5" customHeight="true" spans="1:23">
      <c r="A44" s="232" t="s">
        <v>73</v>
      </c>
      <c r="B44" s="110" t="s">
        <v>256</v>
      </c>
      <c r="C44" s="110" t="s">
        <v>257</v>
      </c>
      <c r="D44" s="110" t="s">
        <v>90</v>
      </c>
      <c r="E44" s="110" t="s">
        <v>159</v>
      </c>
      <c r="F44" s="110" t="s">
        <v>258</v>
      </c>
      <c r="G44" s="110" t="s">
        <v>259</v>
      </c>
      <c r="H44" s="179">
        <v>55800</v>
      </c>
      <c r="I44" s="179">
        <v>55800</v>
      </c>
      <c r="J44" s="59"/>
      <c r="K44" s="59"/>
      <c r="L44" s="179">
        <v>55800</v>
      </c>
      <c r="M44" s="59"/>
      <c r="N44" s="225"/>
      <c r="O44" s="225"/>
      <c r="P44" s="225"/>
      <c r="Q44" s="179"/>
      <c r="R44" s="179"/>
      <c r="S44" s="179"/>
      <c r="T44" s="179"/>
      <c r="U44" s="179"/>
      <c r="V44" s="179"/>
      <c r="W44" s="179"/>
    </row>
    <row r="45" ht="22.5" customHeight="true" spans="1:23">
      <c r="A45" s="232" t="s">
        <v>73</v>
      </c>
      <c r="B45" s="110" t="s">
        <v>260</v>
      </c>
      <c r="C45" s="110" t="s">
        <v>261</v>
      </c>
      <c r="D45" s="110" t="s">
        <v>90</v>
      </c>
      <c r="E45" s="110" t="s">
        <v>159</v>
      </c>
      <c r="F45" s="110" t="s">
        <v>258</v>
      </c>
      <c r="G45" s="110" t="s">
        <v>259</v>
      </c>
      <c r="H45" s="179">
        <v>4464</v>
      </c>
      <c r="I45" s="179">
        <v>4464</v>
      </c>
      <c r="J45" s="59"/>
      <c r="K45" s="59"/>
      <c r="L45" s="179">
        <v>4464</v>
      </c>
      <c r="M45" s="59"/>
      <c r="N45" s="225"/>
      <c r="O45" s="225"/>
      <c r="P45" s="225"/>
      <c r="Q45" s="179"/>
      <c r="R45" s="179"/>
      <c r="S45" s="179"/>
      <c r="T45" s="179"/>
      <c r="U45" s="179"/>
      <c r="V45" s="179"/>
      <c r="W45" s="179"/>
    </row>
    <row r="46" ht="22.5" customHeight="true" spans="1:23">
      <c r="A46" s="232" t="s">
        <v>73</v>
      </c>
      <c r="B46" s="110" t="s">
        <v>262</v>
      </c>
      <c r="C46" s="110" t="s">
        <v>263</v>
      </c>
      <c r="D46" s="110" t="s">
        <v>162</v>
      </c>
      <c r="E46" s="110" t="s">
        <v>163</v>
      </c>
      <c r="F46" s="110" t="s">
        <v>232</v>
      </c>
      <c r="G46" s="110" t="s">
        <v>233</v>
      </c>
      <c r="H46" s="179">
        <v>6400</v>
      </c>
      <c r="I46" s="179">
        <v>6400</v>
      </c>
      <c r="J46" s="59"/>
      <c r="K46" s="59"/>
      <c r="L46" s="179">
        <v>6400</v>
      </c>
      <c r="M46" s="59"/>
      <c r="N46" s="225"/>
      <c r="O46" s="225"/>
      <c r="P46" s="225"/>
      <c r="Q46" s="179"/>
      <c r="R46" s="179"/>
      <c r="S46" s="179"/>
      <c r="T46" s="179"/>
      <c r="U46" s="179"/>
      <c r="V46" s="179"/>
      <c r="W46" s="179"/>
    </row>
    <row r="47" ht="22.5" customHeight="true" spans="1:23">
      <c r="A47" s="111" t="s">
        <v>108</v>
      </c>
      <c r="B47" s="233"/>
      <c r="C47" s="233"/>
      <c r="D47" s="233"/>
      <c r="E47" s="233"/>
      <c r="F47" s="233"/>
      <c r="G47" s="235"/>
      <c r="H47" s="179">
        <v>3941439.6</v>
      </c>
      <c r="I47" s="179">
        <v>3941439.6</v>
      </c>
      <c r="J47" s="179"/>
      <c r="K47" s="131"/>
      <c r="L47" s="179">
        <v>3941439.6</v>
      </c>
      <c r="M47" s="131"/>
      <c r="N47" s="225"/>
      <c r="O47" s="225"/>
      <c r="P47" s="225"/>
      <c r="Q47" s="179"/>
      <c r="R47" s="179"/>
      <c r="S47" s="179"/>
      <c r="T47" s="179"/>
      <c r="U47" s="179"/>
      <c r="V47" s="179"/>
      <c r="W47" s="179"/>
    </row>
  </sheetData>
  <mergeCells count="30">
    <mergeCell ref="A2:W2"/>
    <mergeCell ref="A3:G3"/>
    <mergeCell ref="H4:W4"/>
    <mergeCell ref="I5:M5"/>
    <mergeCell ref="N5:P5"/>
    <mergeCell ref="R5:W5"/>
    <mergeCell ref="A47:G47"/>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false" summaryRight="false"/>
  </sheetPr>
  <dimension ref="A1:W41"/>
  <sheetViews>
    <sheetView showZeros="0" topLeftCell="A7" workbookViewId="0">
      <selection activeCell="A1" sqref="A1"/>
    </sheetView>
  </sheetViews>
  <sheetFormatPr defaultColWidth="10.7083333333333" defaultRowHeight="14.25" customHeight="true"/>
  <cols>
    <col min="1" max="1" width="14.575" customWidth="true"/>
    <col min="2" max="2" width="15.7083333333333" customWidth="true"/>
    <col min="3" max="3" width="38.2833333333333" customWidth="true"/>
    <col min="4" max="4" width="27.85" customWidth="true"/>
    <col min="5" max="5" width="13" customWidth="true"/>
    <col min="6" max="6" width="20.7083333333333" customWidth="true"/>
    <col min="7" max="7" width="11.575" customWidth="true"/>
    <col min="8" max="8" width="20.7083333333333" customWidth="true"/>
    <col min="9" max="21" width="22.2833333333333" customWidth="true"/>
    <col min="22" max="23" width="22.575" customWidth="true"/>
  </cols>
  <sheetData>
    <row r="1" ht="13.5" customHeight="true" spans="2:23">
      <c r="B1" s="217"/>
      <c r="E1" s="83"/>
      <c r="F1" s="83"/>
      <c r="G1" s="83"/>
      <c r="H1" s="83"/>
      <c r="I1" s="100"/>
      <c r="J1" s="100"/>
      <c r="K1" s="100"/>
      <c r="L1" s="100"/>
      <c r="M1" s="100"/>
      <c r="N1" s="100"/>
      <c r="O1" s="100"/>
      <c r="P1" s="100"/>
      <c r="Q1" s="100"/>
      <c r="U1" s="217"/>
      <c r="W1" s="124" t="s">
        <v>264</v>
      </c>
    </row>
    <row r="2" ht="41.25" customHeight="true" spans="1:23">
      <c r="A2" s="84" t="s">
        <v>265</v>
      </c>
      <c r="B2" s="85"/>
      <c r="C2" s="85"/>
      <c r="D2" s="85"/>
      <c r="E2" s="85"/>
      <c r="F2" s="85"/>
      <c r="G2" s="85"/>
      <c r="H2" s="85"/>
      <c r="I2" s="85"/>
      <c r="J2" s="85"/>
      <c r="K2" s="85"/>
      <c r="L2" s="85"/>
      <c r="M2" s="85"/>
      <c r="N2" s="85"/>
      <c r="O2" s="85"/>
      <c r="P2" s="85"/>
      <c r="Q2" s="85"/>
      <c r="R2" s="85"/>
      <c r="S2" s="85"/>
      <c r="T2" s="85"/>
      <c r="U2" s="85"/>
      <c r="V2" s="85"/>
      <c r="W2" s="85"/>
    </row>
    <row r="3" ht="19.5" customHeight="true" spans="1:23">
      <c r="A3" s="86" t="str">
        <f>"单位名称："&amp;"迪庆藏族自治州工商业联合会"</f>
        <v>单位名称：迪庆藏族自治州工商业联合会</v>
      </c>
      <c r="B3" s="87"/>
      <c r="C3" s="87"/>
      <c r="D3" s="87"/>
      <c r="E3" s="87"/>
      <c r="F3" s="87"/>
      <c r="G3" s="87"/>
      <c r="H3" s="87"/>
      <c r="I3" s="102"/>
      <c r="J3" s="102"/>
      <c r="K3" s="102"/>
      <c r="L3" s="102"/>
      <c r="M3" s="102"/>
      <c r="N3" s="102"/>
      <c r="O3" s="102"/>
      <c r="P3" s="102"/>
      <c r="Q3" s="102"/>
      <c r="U3" s="217"/>
      <c r="W3" s="191" t="s">
        <v>173</v>
      </c>
    </row>
    <row r="4" ht="21.75" customHeight="true" spans="1:23">
      <c r="A4" s="88" t="s">
        <v>266</v>
      </c>
      <c r="B4" s="89" t="s">
        <v>183</v>
      </c>
      <c r="C4" s="88" t="s">
        <v>184</v>
      </c>
      <c r="D4" s="88" t="s">
        <v>267</v>
      </c>
      <c r="E4" s="89" t="s">
        <v>185</v>
      </c>
      <c r="F4" s="89" t="s">
        <v>186</v>
      </c>
      <c r="G4" s="89" t="s">
        <v>187</v>
      </c>
      <c r="H4" s="89" t="s">
        <v>188</v>
      </c>
      <c r="I4" s="113" t="s">
        <v>58</v>
      </c>
      <c r="J4" s="104" t="s">
        <v>268</v>
      </c>
      <c r="K4" s="105"/>
      <c r="L4" s="105"/>
      <c r="M4" s="106"/>
      <c r="N4" s="104" t="s">
        <v>190</v>
      </c>
      <c r="O4" s="105"/>
      <c r="P4" s="106"/>
      <c r="Q4" s="89" t="s">
        <v>64</v>
      </c>
      <c r="R4" s="104" t="s">
        <v>81</v>
      </c>
      <c r="S4" s="105"/>
      <c r="T4" s="105"/>
      <c r="U4" s="105"/>
      <c r="V4" s="105"/>
      <c r="W4" s="106"/>
    </row>
    <row r="5" ht="21.75" customHeight="true" spans="1:23">
      <c r="A5" s="90"/>
      <c r="B5" s="114"/>
      <c r="C5" s="90"/>
      <c r="D5" s="90"/>
      <c r="E5" s="91"/>
      <c r="F5" s="91"/>
      <c r="G5" s="91"/>
      <c r="H5" s="91"/>
      <c r="I5" s="114"/>
      <c r="J5" s="221" t="s">
        <v>61</v>
      </c>
      <c r="K5" s="222"/>
      <c r="L5" s="89" t="s">
        <v>62</v>
      </c>
      <c r="M5" s="89" t="s">
        <v>63</v>
      </c>
      <c r="N5" s="89" t="s">
        <v>61</v>
      </c>
      <c r="O5" s="89" t="s">
        <v>62</v>
      </c>
      <c r="P5" s="89" t="s">
        <v>63</v>
      </c>
      <c r="Q5" s="91"/>
      <c r="R5" s="89" t="s">
        <v>60</v>
      </c>
      <c r="S5" s="88" t="s">
        <v>67</v>
      </c>
      <c r="T5" s="88" t="s">
        <v>196</v>
      </c>
      <c r="U5" s="88" t="s">
        <v>69</v>
      </c>
      <c r="V5" s="88" t="s">
        <v>70</v>
      </c>
      <c r="W5" s="88" t="s">
        <v>71</v>
      </c>
    </row>
    <row r="6" ht="21" customHeight="true" spans="1:23">
      <c r="A6" s="114"/>
      <c r="B6" s="114"/>
      <c r="C6" s="114"/>
      <c r="D6" s="114"/>
      <c r="E6" s="114"/>
      <c r="F6" s="114"/>
      <c r="G6" s="114"/>
      <c r="H6" s="114"/>
      <c r="I6" s="114"/>
      <c r="J6" s="223" t="s">
        <v>60</v>
      </c>
      <c r="K6" s="185"/>
      <c r="L6" s="114"/>
      <c r="M6" s="114"/>
      <c r="N6" s="114"/>
      <c r="O6" s="114"/>
      <c r="P6" s="114"/>
      <c r="Q6" s="114"/>
      <c r="R6" s="114"/>
      <c r="S6" s="226"/>
      <c r="T6" s="226"/>
      <c r="U6" s="226"/>
      <c r="V6" s="226"/>
      <c r="W6" s="226"/>
    </row>
    <row r="7" ht="39.75" customHeight="true" spans="1:23">
      <c r="A7" s="92"/>
      <c r="B7" s="115"/>
      <c r="C7" s="92"/>
      <c r="D7" s="92"/>
      <c r="E7" s="93"/>
      <c r="F7" s="93"/>
      <c r="G7" s="93"/>
      <c r="H7" s="93"/>
      <c r="I7" s="115"/>
      <c r="J7" s="121" t="s">
        <v>60</v>
      </c>
      <c r="K7" s="121" t="s">
        <v>269</v>
      </c>
      <c r="L7" s="93"/>
      <c r="M7" s="93"/>
      <c r="N7" s="93"/>
      <c r="O7" s="93"/>
      <c r="P7" s="93"/>
      <c r="Q7" s="93"/>
      <c r="R7" s="93"/>
      <c r="S7" s="93"/>
      <c r="T7" s="93"/>
      <c r="U7" s="115"/>
      <c r="V7" s="93"/>
      <c r="W7" s="93"/>
    </row>
    <row r="8" ht="19.5" customHeight="true" spans="1:23">
      <c r="A8" s="218">
        <v>1</v>
      </c>
      <c r="B8" s="218">
        <v>2</v>
      </c>
      <c r="C8" s="218">
        <v>3</v>
      </c>
      <c r="D8" s="218">
        <v>4</v>
      </c>
      <c r="E8" s="218">
        <v>5</v>
      </c>
      <c r="F8" s="218">
        <v>6</v>
      </c>
      <c r="G8" s="218">
        <v>7</v>
      </c>
      <c r="H8" s="218">
        <v>8</v>
      </c>
      <c r="I8" s="218">
        <v>9</v>
      </c>
      <c r="J8" s="218">
        <v>10</v>
      </c>
      <c r="K8" s="218">
        <v>11</v>
      </c>
      <c r="L8" s="218">
        <v>12</v>
      </c>
      <c r="M8" s="218">
        <v>13</v>
      </c>
      <c r="N8" s="218">
        <v>14</v>
      </c>
      <c r="O8" s="218">
        <v>15</v>
      </c>
      <c r="P8" s="218">
        <v>16</v>
      </c>
      <c r="Q8" s="218">
        <v>17</v>
      </c>
      <c r="R8" s="218">
        <v>18</v>
      </c>
      <c r="S8" s="218">
        <v>19</v>
      </c>
      <c r="T8" s="218">
        <v>20</v>
      </c>
      <c r="U8" s="218">
        <v>21</v>
      </c>
      <c r="V8" s="218">
        <v>22</v>
      </c>
      <c r="W8" s="218">
        <v>23</v>
      </c>
    </row>
    <row r="9" ht="22.5" customHeight="true" spans="1:23">
      <c r="A9" s="219" t="s">
        <v>270</v>
      </c>
      <c r="B9" s="219"/>
      <c r="C9" s="219"/>
      <c r="D9" s="220"/>
      <c r="E9" s="220"/>
      <c r="F9" s="220"/>
      <c r="G9" s="220"/>
      <c r="H9" s="220"/>
      <c r="I9" s="108">
        <v>20000</v>
      </c>
      <c r="J9" s="108">
        <v>20000</v>
      </c>
      <c r="K9" s="108">
        <v>20000</v>
      </c>
      <c r="L9" s="108"/>
      <c r="M9" s="108"/>
      <c r="N9" s="225"/>
      <c r="O9" s="225"/>
      <c r="P9" s="225"/>
      <c r="Q9" s="108"/>
      <c r="R9" s="108"/>
      <c r="S9" s="108"/>
      <c r="T9" s="108"/>
      <c r="U9" s="179"/>
      <c r="V9" s="108"/>
      <c r="W9" s="108"/>
    </row>
    <row r="10" ht="22.5" customHeight="true" spans="1:23">
      <c r="A10" s="220" t="s">
        <v>271</v>
      </c>
      <c r="B10" s="220" t="s">
        <v>272</v>
      </c>
      <c r="C10" s="95" t="s">
        <v>270</v>
      </c>
      <c r="D10" s="220" t="s">
        <v>73</v>
      </c>
      <c r="E10" s="220" t="s">
        <v>90</v>
      </c>
      <c r="F10" s="220" t="s">
        <v>159</v>
      </c>
      <c r="G10" s="220" t="s">
        <v>230</v>
      </c>
      <c r="H10" s="220" t="s">
        <v>231</v>
      </c>
      <c r="I10" s="108">
        <v>6000</v>
      </c>
      <c r="J10" s="108">
        <v>6000</v>
      </c>
      <c r="K10" s="108">
        <v>6000</v>
      </c>
      <c r="L10" s="108"/>
      <c r="M10" s="108"/>
      <c r="N10" s="225"/>
      <c r="O10" s="225"/>
      <c r="P10" s="225"/>
      <c r="Q10" s="108"/>
      <c r="R10" s="108"/>
      <c r="S10" s="108"/>
      <c r="T10" s="108"/>
      <c r="U10" s="179"/>
      <c r="V10" s="108"/>
      <c r="W10" s="108"/>
    </row>
    <row r="11" ht="22.5" customHeight="true" spans="1:23">
      <c r="A11" s="220" t="s">
        <v>271</v>
      </c>
      <c r="B11" s="220" t="s">
        <v>272</v>
      </c>
      <c r="C11" s="95" t="s">
        <v>270</v>
      </c>
      <c r="D11" s="220" t="s">
        <v>73</v>
      </c>
      <c r="E11" s="220" t="s">
        <v>90</v>
      </c>
      <c r="F11" s="220" t="s">
        <v>159</v>
      </c>
      <c r="G11" s="220" t="s">
        <v>234</v>
      </c>
      <c r="H11" s="220" t="s">
        <v>235</v>
      </c>
      <c r="I11" s="108">
        <v>4000</v>
      </c>
      <c r="J11" s="108">
        <v>4000</v>
      </c>
      <c r="K11" s="108">
        <v>4000</v>
      </c>
      <c r="L11" s="108"/>
      <c r="M11" s="108"/>
      <c r="N11" s="225"/>
      <c r="O11" s="225"/>
      <c r="P11" s="225"/>
      <c r="Q11" s="108"/>
      <c r="R11" s="108"/>
      <c r="S11" s="108"/>
      <c r="T11" s="108"/>
      <c r="U11" s="179"/>
      <c r="V11" s="108"/>
      <c r="W11" s="108"/>
    </row>
    <row r="12" ht="22.5" customHeight="true" spans="1:23">
      <c r="A12" s="220" t="s">
        <v>271</v>
      </c>
      <c r="B12" s="220" t="s">
        <v>272</v>
      </c>
      <c r="C12" s="95" t="s">
        <v>270</v>
      </c>
      <c r="D12" s="220" t="s">
        <v>73</v>
      </c>
      <c r="E12" s="220" t="s">
        <v>90</v>
      </c>
      <c r="F12" s="220" t="s">
        <v>159</v>
      </c>
      <c r="G12" s="220" t="s">
        <v>228</v>
      </c>
      <c r="H12" s="220" t="s">
        <v>229</v>
      </c>
      <c r="I12" s="108">
        <v>3000</v>
      </c>
      <c r="J12" s="108">
        <v>3000</v>
      </c>
      <c r="K12" s="108">
        <v>3000</v>
      </c>
      <c r="L12" s="108"/>
      <c r="M12" s="108"/>
      <c r="N12" s="225"/>
      <c r="O12" s="225"/>
      <c r="P12" s="225"/>
      <c r="Q12" s="108"/>
      <c r="R12" s="108"/>
      <c r="S12" s="108"/>
      <c r="T12" s="108"/>
      <c r="U12" s="179"/>
      <c r="V12" s="108"/>
      <c r="W12" s="108"/>
    </row>
    <row r="13" ht="22.5" customHeight="true" spans="1:23">
      <c r="A13" s="220" t="s">
        <v>271</v>
      </c>
      <c r="B13" s="220" t="s">
        <v>272</v>
      </c>
      <c r="C13" s="95" t="s">
        <v>270</v>
      </c>
      <c r="D13" s="220" t="s">
        <v>73</v>
      </c>
      <c r="E13" s="220" t="s">
        <v>90</v>
      </c>
      <c r="F13" s="220" t="s">
        <v>159</v>
      </c>
      <c r="G13" s="220" t="s">
        <v>273</v>
      </c>
      <c r="H13" s="220" t="s">
        <v>274</v>
      </c>
      <c r="I13" s="108">
        <v>5000</v>
      </c>
      <c r="J13" s="108">
        <v>5000</v>
      </c>
      <c r="K13" s="108">
        <v>5000</v>
      </c>
      <c r="L13" s="108"/>
      <c r="M13" s="108"/>
      <c r="N13" s="225"/>
      <c r="O13" s="225"/>
      <c r="P13" s="225"/>
      <c r="Q13" s="108"/>
      <c r="R13" s="108"/>
      <c r="S13" s="108"/>
      <c r="T13" s="108"/>
      <c r="U13" s="179"/>
      <c r="V13" s="108"/>
      <c r="W13" s="108"/>
    </row>
    <row r="14" ht="22.5" customHeight="true" spans="1:23">
      <c r="A14" s="220" t="s">
        <v>271</v>
      </c>
      <c r="B14" s="220" t="s">
        <v>272</v>
      </c>
      <c r="C14" s="95" t="s">
        <v>270</v>
      </c>
      <c r="D14" s="220" t="s">
        <v>73</v>
      </c>
      <c r="E14" s="220" t="s">
        <v>90</v>
      </c>
      <c r="F14" s="220" t="s">
        <v>159</v>
      </c>
      <c r="G14" s="220" t="s">
        <v>232</v>
      </c>
      <c r="H14" s="220" t="s">
        <v>233</v>
      </c>
      <c r="I14" s="108">
        <v>2000</v>
      </c>
      <c r="J14" s="108">
        <v>2000</v>
      </c>
      <c r="K14" s="108">
        <v>2000</v>
      </c>
      <c r="L14" s="108"/>
      <c r="M14" s="108"/>
      <c r="N14" s="225"/>
      <c r="O14" s="225"/>
      <c r="P14" s="225"/>
      <c r="Q14" s="108"/>
      <c r="R14" s="108"/>
      <c r="S14" s="108"/>
      <c r="T14" s="108"/>
      <c r="U14" s="179"/>
      <c r="V14" s="108"/>
      <c r="W14" s="108"/>
    </row>
    <row r="15" ht="22.5" customHeight="true" spans="1:23">
      <c r="A15" s="219" t="s">
        <v>275</v>
      </c>
      <c r="B15" s="59"/>
      <c r="C15" s="59"/>
      <c r="D15" s="59"/>
      <c r="E15" s="59"/>
      <c r="F15" s="59"/>
      <c r="G15" s="59"/>
      <c r="H15" s="59"/>
      <c r="I15" s="108">
        <v>300000</v>
      </c>
      <c r="J15" s="108"/>
      <c r="K15" s="108"/>
      <c r="L15" s="108"/>
      <c r="M15" s="108"/>
      <c r="N15" s="225"/>
      <c r="O15" s="225"/>
      <c r="P15" s="225"/>
      <c r="Q15" s="108"/>
      <c r="R15" s="108">
        <v>300000</v>
      </c>
      <c r="S15" s="108"/>
      <c r="T15" s="108"/>
      <c r="U15" s="179"/>
      <c r="V15" s="108"/>
      <c r="W15" s="108">
        <v>300000</v>
      </c>
    </row>
    <row r="16" ht="22.5" customHeight="true" spans="1:23">
      <c r="A16" s="220" t="s">
        <v>276</v>
      </c>
      <c r="B16" s="220" t="s">
        <v>277</v>
      </c>
      <c r="C16" s="95" t="s">
        <v>275</v>
      </c>
      <c r="D16" s="220" t="s">
        <v>73</v>
      </c>
      <c r="E16" s="220" t="s">
        <v>278</v>
      </c>
      <c r="F16" s="220" t="s">
        <v>279</v>
      </c>
      <c r="G16" s="220" t="s">
        <v>230</v>
      </c>
      <c r="H16" s="220" t="s">
        <v>231</v>
      </c>
      <c r="I16" s="108">
        <v>90000</v>
      </c>
      <c r="J16" s="108"/>
      <c r="K16" s="108"/>
      <c r="L16" s="108"/>
      <c r="M16" s="108"/>
      <c r="N16" s="225"/>
      <c r="O16" s="225"/>
      <c r="P16" s="225"/>
      <c r="Q16" s="108"/>
      <c r="R16" s="108">
        <v>90000</v>
      </c>
      <c r="S16" s="108"/>
      <c r="T16" s="108"/>
      <c r="U16" s="179"/>
      <c r="V16" s="108"/>
      <c r="W16" s="108">
        <v>90000</v>
      </c>
    </row>
    <row r="17" ht="22.5" customHeight="true" spans="1:23">
      <c r="A17" s="220" t="s">
        <v>276</v>
      </c>
      <c r="B17" s="220" t="s">
        <v>277</v>
      </c>
      <c r="C17" s="95" t="s">
        <v>275</v>
      </c>
      <c r="D17" s="220" t="s">
        <v>73</v>
      </c>
      <c r="E17" s="220" t="s">
        <v>278</v>
      </c>
      <c r="F17" s="220" t="s">
        <v>279</v>
      </c>
      <c r="G17" s="220" t="s">
        <v>234</v>
      </c>
      <c r="H17" s="220" t="s">
        <v>235</v>
      </c>
      <c r="I17" s="108">
        <v>20000</v>
      </c>
      <c r="J17" s="108"/>
      <c r="K17" s="108"/>
      <c r="L17" s="108"/>
      <c r="M17" s="108"/>
      <c r="N17" s="225"/>
      <c r="O17" s="225"/>
      <c r="P17" s="225"/>
      <c r="Q17" s="108"/>
      <c r="R17" s="108">
        <v>20000</v>
      </c>
      <c r="S17" s="108"/>
      <c r="T17" s="108"/>
      <c r="U17" s="179"/>
      <c r="V17" s="108"/>
      <c r="W17" s="108">
        <v>20000</v>
      </c>
    </row>
    <row r="18" ht="22.5" customHeight="true" spans="1:23">
      <c r="A18" s="220" t="s">
        <v>276</v>
      </c>
      <c r="B18" s="220" t="s">
        <v>277</v>
      </c>
      <c r="C18" s="95" t="s">
        <v>275</v>
      </c>
      <c r="D18" s="220" t="s">
        <v>73</v>
      </c>
      <c r="E18" s="220" t="s">
        <v>278</v>
      </c>
      <c r="F18" s="220" t="s">
        <v>279</v>
      </c>
      <c r="G18" s="220" t="s">
        <v>228</v>
      </c>
      <c r="H18" s="220" t="s">
        <v>229</v>
      </c>
      <c r="I18" s="108">
        <v>30000</v>
      </c>
      <c r="J18" s="108"/>
      <c r="K18" s="108"/>
      <c r="L18" s="108"/>
      <c r="M18" s="108"/>
      <c r="N18" s="225"/>
      <c r="O18" s="225"/>
      <c r="P18" s="225"/>
      <c r="Q18" s="108"/>
      <c r="R18" s="108">
        <v>30000</v>
      </c>
      <c r="S18" s="108"/>
      <c r="T18" s="108"/>
      <c r="U18" s="179"/>
      <c r="V18" s="108"/>
      <c r="W18" s="108">
        <v>30000</v>
      </c>
    </row>
    <row r="19" ht="22.5" customHeight="true" spans="1:23">
      <c r="A19" s="220" t="s">
        <v>276</v>
      </c>
      <c r="B19" s="220" t="s">
        <v>277</v>
      </c>
      <c r="C19" s="95" t="s">
        <v>275</v>
      </c>
      <c r="D19" s="220" t="s">
        <v>73</v>
      </c>
      <c r="E19" s="220" t="s">
        <v>278</v>
      </c>
      <c r="F19" s="220" t="s">
        <v>279</v>
      </c>
      <c r="G19" s="220" t="s">
        <v>273</v>
      </c>
      <c r="H19" s="220" t="s">
        <v>274</v>
      </c>
      <c r="I19" s="108">
        <v>50000</v>
      </c>
      <c r="J19" s="108"/>
      <c r="K19" s="108"/>
      <c r="L19" s="108"/>
      <c r="M19" s="108"/>
      <c r="N19" s="225"/>
      <c r="O19" s="225"/>
      <c r="P19" s="225"/>
      <c r="Q19" s="108"/>
      <c r="R19" s="108">
        <v>50000</v>
      </c>
      <c r="S19" s="108"/>
      <c r="T19" s="108"/>
      <c r="U19" s="179"/>
      <c r="V19" s="108"/>
      <c r="W19" s="108">
        <v>50000</v>
      </c>
    </row>
    <row r="20" ht="22.5" customHeight="true" spans="1:23">
      <c r="A20" s="220" t="s">
        <v>276</v>
      </c>
      <c r="B20" s="220" t="s">
        <v>277</v>
      </c>
      <c r="C20" s="95" t="s">
        <v>275</v>
      </c>
      <c r="D20" s="220" t="s">
        <v>73</v>
      </c>
      <c r="E20" s="220" t="s">
        <v>278</v>
      </c>
      <c r="F20" s="220" t="s">
        <v>279</v>
      </c>
      <c r="G20" s="220" t="s">
        <v>280</v>
      </c>
      <c r="H20" s="220" t="s">
        <v>281</v>
      </c>
      <c r="I20" s="108">
        <v>90000</v>
      </c>
      <c r="J20" s="108"/>
      <c r="K20" s="108"/>
      <c r="L20" s="108"/>
      <c r="M20" s="108"/>
      <c r="N20" s="225"/>
      <c r="O20" s="225"/>
      <c r="P20" s="225"/>
      <c r="Q20" s="108"/>
      <c r="R20" s="108">
        <v>90000</v>
      </c>
      <c r="S20" s="108"/>
      <c r="T20" s="108"/>
      <c r="U20" s="179"/>
      <c r="V20" s="108"/>
      <c r="W20" s="108">
        <v>90000</v>
      </c>
    </row>
    <row r="21" ht="22.5" customHeight="true" spans="1:23">
      <c r="A21" s="220" t="s">
        <v>276</v>
      </c>
      <c r="B21" s="220" t="s">
        <v>277</v>
      </c>
      <c r="C21" s="95" t="s">
        <v>275</v>
      </c>
      <c r="D21" s="220" t="s">
        <v>73</v>
      </c>
      <c r="E21" s="220" t="s">
        <v>278</v>
      </c>
      <c r="F21" s="220" t="s">
        <v>279</v>
      </c>
      <c r="G21" s="220" t="s">
        <v>282</v>
      </c>
      <c r="H21" s="220" t="s">
        <v>283</v>
      </c>
      <c r="I21" s="108">
        <v>20000</v>
      </c>
      <c r="J21" s="108"/>
      <c r="K21" s="108"/>
      <c r="L21" s="108"/>
      <c r="M21" s="108"/>
      <c r="N21" s="225"/>
      <c r="O21" s="225"/>
      <c r="P21" s="225"/>
      <c r="Q21" s="108"/>
      <c r="R21" s="108">
        <v>20000</v>
      </c>
      <c r="S21" s="108"/>
      <c r="T21" s="108"/>
      <c r="U21" s="179"/>
      <c r="V21" s="108"/>
      <c r="W21" s="108">
        <v>20000</v>
      </c>
    </row>
    <row r="22" ht="22.5" customHeight="true" spans="1:23">
      <c r="A22" s="219" t="s">
        <v>284</v>
      </c>
      <c r="B22" s="59"/>
      <c r="C22" s="59"/>
      <c r="D22" s="59"/>
      <c r="E22" s="59"/>
      <c r="F22" s="59"/>
      <c r="G22" s="59"/>
      <c r="H22" s="59"/>
      <c r="I22" s="108">
        <v>30000</v>
      </c>
      <c r="J22" s="108">
        <v>30000</v>
      </c>
      <c r="K22" s="108">
        <v>30000</v>
      </c>
      <c r="L22" s="108"/>
      <c r="M22" s="108"/>
      <c r="N22" s="225"/>
      <c r="O22" s="225"/>
      <c r="P22" s="225"/>
      <c r="Q22" s="108"/>
      <c r="R22" s="108"/>
      <c r="S22" s="108"/>
      <c r="T22" s="108"/>
      <c r="U22" s="179"/>
      <c r="V22" s="108"/>
      <c r="W22" s="108"/>
    </row>
    <row r="23" ht="22.5" customHeight="true" spans="1:23">
      <c r="A23" s="220" t="s">
        <v>271</v>
      </c>
      <c r="B23" s="220" t="s">
        <v>285</v>
      </c>
      <c r="C23" s="95" t="s">
        <v>284</v>
      </c>
      <c r="D23" s="220" t="s">
        <v>73</v>
      </c>
      <c r="E23" s="220" t="s">
        <v>90</v>
      </c>
      <c r="F23" s="220" t="s">
        <v>159</v>
      </c>
      <c r="G23" s="220" t="s">
        <v>286</v>
      </c>
      <c r="H23" s="220" t="s">
        <v>287</v>
      </c>
      <c r="I23" s="108">
        <v>4000</v>
      </c>
      <c r="J23" s="108">
        <v>4000</v>
      </c>
      <c r="K23" s="108">
        <v>4000</v>
      </c>
      <c r="L23" s="108"/>
      <c r="M23" s="108"/>
      <c r="N23" s="225"/>
      <c r="O23" s="225"/>
      <c r="P23" s="225"/>
      <c r="Q23" s="108"/>
      <c r="R23" s="108"/>
      <c r="S23" s="108"/>
      <c r="T23" s="108"/>
      <c r="U23" s="179"/>
      <c r="V23" s="108"/>
      <c r="W23" s="108"/>
    </row>
    <row r="24" ht="22.5" customHeight="true" spans="1:23">
      <c r="A24" s="220" t="s">
        <v>271</v>
      </c>
      <c r="B24" s="220" t="s">
        <v>285</v>
      </c>
      <c r="C24" s="95" t="s">
        <v>284</v>
      </c>
      <c r="D24" s="220" t="s">
        <v>73</v>
      </c>
      <c r="E24" s="220" t="s">
        <v>90</v>
      </c>
      <c r="F24" s="220" t="s">
        <v>159</v>
      </c>
      <c r="G24" s="220" t="s">
        <v>273</v>
      </c>
      <c r="H24" s="220" t="s">
        <v>274</v>
      </c>
      <c r="I24" s="108">
        <v>26000</v>
      </c>
      <c r="J24" s="108">
        <v>26000</v>
      </c>
      <c r="K24" s="108">
        <v>26000</v>
      </c>
      <c r="L24" s="108"/>
      <c r="M24" s="108"/>
      <c r="N24" s="225"/>
      <c r="O24" s="225"/>
      <c r="P24" s="225"/>
      <c r="Q24" s="108"/>
      <c r="R24" s="108"/>
      <c r="S24" s="108"/>
      <c r="T24" s="108"/>
      <c r="U24" s="179"/>
      <c r="V24" s="108"/>
      <c r="W24" s="108"/>
    </row>
    <row r="25" ht="22.5" customHeight="true" spans="1:23">
      <c r="A25" s="219" t="s">
        <v>288</v>
      </c>
      <c r="B25" s="59"/>
      <c r="C25" s="59"/>
      <c r="D25" s="59"/>
      <c r="E25" s="59"/>
      <c r="F25" s="59"/>
      <c r="G25" s="59"/>
      <c r="H25" s="59"/>
      <c r="I25" s="108">
        <v>30000</v>
      </c>
      <c r="J25" s="108">
        <v>30000</v>
      </c>
      <c r="K25" s="108">
        <v>30000</v>
      </c>
      <c r="L25" s="108"/>
      <c r="M25" s="108"/>
      <c r="N25" s="225"/>
      <c r="O25" s="225"/>
      <c r="P25" s="225"/>
      <c r="Q25" s="108"/>
      <c r="R25" s="108"/>
      <c r="S25" s="108"/>
      <c r="T25" s="108"/>
      <c r="U25" s="179"/>
      <c r="V25" s="108"/>
      <c r="W25" s="108"/>
    </row>
    <row r="26" ht="22.5" customHeight="true" spans="1:23">
      <c r="A26" s="220" t="s">
        <v>271</v>
      </c>
      <c r="B26" s="220" t="s">
        <v>289</v>
      </c>
      <c r="C26" s="95" t="s">
        <v>288</v>
      </c>
      <c r="D26" s="220" t="s">
        <v>73</v>
      </c>
      <c r="E26" s="220" t="s">
        <v>90</v>
      </c>
      <c r="F26" s="220" t="s">
        <v>159</v>
      </c>
      <c r="G26" s="220" t="s">
        <v>228</v>
      </c>
      <c r="H26" s="220" t="s">
        <v>229</v>
      </c>
      <c r="I26" s="108">
        <v>3000</v>
      </c>
      <c r="J26" s="108">
        <v>3000</v>
      </c>
      <c r="K26" s="108">
        <v>3000</v>
      </c>
      <c r="L26" s="108"/>
      <c r="M26" s="108"/>
      <c r="N26" s="225"/>
      <c r="O26" s="225"/>
      <c r="P26" s="225"/>
      <c r="Q26" s="108"/>
      <c r="R26" s="108"/>
      <c r="S26" s="108"/>
      <c r="T26" s="108"/>
      <c r="U26" s="179"/>
      <c r="V26" s="108"/>
      <c r="W26" s="108"/>
    </row>
    <row r="27" ht="22.5" customHeight="true" spans="1:23">
      <c r="A27" s="220" t="s">
        <v>271</v>
      </c>
      <c r="B27" s="220" t="s">
        <v>289</v>
      </c>
      <c r="C27" s="95" t="s">
        <v>288</v>
      </c>
      <c r="D27" s="220" t="s">
        <v>73</v>
      </c>
      <c r="E27" s="220" t="s">
        <v>90</v>
      </c>
      <c r="F27" s="220" t="s">
        <v>159</v>
      </c>
      <c r="G27" s="220" t="s">
        <v>273</v>
      </c>
      <c r="H27" s="220" t="s">
        <v>274</v>
      </c>
      <c r="I27" s="108">
        <v>27000</v>
      </c>
      <c r="J27" s="108">
        <v>27000</v>
      </c>
      <c r="K27" s="108">
        <v>27000</v>
      </c>
      <c r="L27" s="108"/>
      <c r="M27" s="108"/>
      <c r="N27" s="225"/>
      <c r="O27" s="225"/>
      <c r="P27" s="225"/>
      <c r="Q27" s="108"/>
      <c r="R27" s="108"/>
      <c r="S27" s="108"/>
      <c r="T27" s="108"/>
      <c r="U27" s="179"/>
      <c r="V27" s="108"/>
      <c r="W27" s="108"/>
    </row>
    <row r="28" ht="22.5" customHeight="true" spans="1:23">
      <c r="A28" s="219" t="s">
        <v>290</v>
      </c>
      <c r="B28" s="59"/>
      <c r="C28" s="59"/>
      <c r="D28" s="59"/>
      <c r="E28" s="59"/>
      <c r="F28" s="59"/>
      <c r="G28" s="59"/>
      <c r="H28" s="59"/>
      <c r="I28" s="108">
        <v>50000</v>
      </c>
      <c r="J28" s="108">
        <v>50000</v>
      </c>
      <c r="K28" s="108">
        <v>50000</v>
      </c>
      <c r="L28" s="108"/>
      <c r="M28" s="108"/>
      <c r="N28" s="225"/>
      <c r="O28" s="225"/>
      <c r="P28" s="225"/>
      <c r="Q28" s="108"/>
      <c r="R28" s="108"/>
      <c r="S28" s="108"/>
      <c r="T28" s="108"/>
      <c r="U28" s="179"/>
      <c r="V28" s="108"/>
      <c r="W28" s="108"/>
    </row>
    <row r="29" ht="22.5" customHeight="true" spans="1:23">
      <c r="A29" s="220" t="s">
        <v>271</v>
      </c>
      <c r="B29" s="220" t="s">
        <v>291</v>
      </c>
      <c r="C29" s="95" t="s">
        <v>290</v>
      </c>
      <c r="D29" s="220" t="s">
        <v>73</v>
      </c>
      <c r="E29" s="220" t="s">
        <v>90</v>
      </c>
      <c r="F29" s="220" t="s">
        <v>159</v>
      </c>
      <c r="G29" s="220" t="s">
        <v>230</v>
      </c>
      <c r="H29" s="220" t="s">
        <v>231</v>
      </c>
      <c r="I29" s="108">
        <v>8000</v>
      </c>
      <c r="J29" s="108">
        <v>8000</v>
      </c>
      <c r="K29" s="108">
        <v>8000</v>
      </c>
      <c r="L29" s="108"/>
      <c r="M29" s="108"/>
      <c r="N29" s="225"/>
      <c r="O29" s="225"/>
      <c r="P29" s="225"/>
      <c r="Q29" s="108"/>
      <c r="R29" s="108"/>
      <c r="S29" s="108"/>
      <c r="T29" s="108"/>
      <c r="U29" s="179"/>
      <c r="V29" s="108"/>
      <c r="W29" s="108"/>
    </row>
    <row r="30" ht="22.5" customHeight="true" spans="1:23">
      <c r="A30" s="220" t="s">
        <v>271</v>
      </c>
      <c r="B30" s="220" t="s">
        <v>291</v>
      </c>
      <c r="C30" s="95" t="s">
        <v>290</v>
      </c>
      <c r="D30" s="220" t="s">
        <v>73</v>
      </c>
      <c r="E30" s="220" t="s">
        <v>90</v>
      </c>
      <c r="F30" s="220" t="s">
        <v>159</v>
      </c>
      <c r="G30" s="220" t="s">
        <v>234</v>
      </c>
      <c r="H30" s="220" t="s">
        <v>235</v>
      </c>
      <c r="I30" s="108">
        <v>5000</v>
      </c>
      <c r="J30" s="108">
        <v>5000</v>
      </c>
      <c r="K30" s="108">
        <v>5000</v>
      </c>
      <c r="L30" s="108"/>
      <c r="M30" s="108"/>
      <c r="N30" s="225"/>
      <c r="O30" s="225"/>
      <c r="P30" s="225"/>
      <c r="Q30" s="108"/>
      <c r="R30" s="108"/>
      <c r="S30" s="108"/>
      <c r="T30" s="108"/>
      <c r="U30" s="179"/>
      <c r="V30" s="108"/>
      <c r="W30" s="108"/>
    </row>
    <row r="31" ht="22.5" customHeight="true" spans="1:23">
      <c r="A31" s="220" t="s">
        <v>271</v>
      </c>
      <c r="B31" s="220" t="s">
        <v>291</v>
      </c>
      <c r="C31" s="95" t="s">
        <v>290</v>
      </c>
      <c r="D31" s="220" t="s">
        <v>73</v>
      </c>
      <c r="E31" s="220" t="s">
        <v>90</v>
      </c>
      <c r="F31" s="220" t="s">
        <v>159</v>
      </c>
      <c r="G31" s="220" t="s">
        <v>228</v>
      </c>
      <c r="H31" s="220" t="s">
        <v>229</v>
      </c>
      <c r="I31" s="108">
        <v>3000</v>
      </c>
      <c r="J31" s="108">
        <v>3000</v>
      </c>
      <c r="K31" s="108">
        <v>3000</v>
      </c>
      <c r="L31" s="108"/>
      <c r="M31" s="108"/>
      <c r="N31" s="225"/>
      <c r="O31" s="225"/>
      <c r="P31" s="225"/>
      <c r="Q31" s="108"/>
      <c r="R31" s="108"/>
      <c r="S31" s="108"/>
      <c r="T31" s="108"/>
      <c r="U31" s="179"/>
      <c r="V31" s="108"/>
      <c r="W31" s="108"/>
    </row>
    <row r="32" ht="22.5" customHeight="true" spans="1:23">
      <c r="A32" s="220" t="s">
        <v>271</v>
      </c>
      <c r="B32" s="220" t="s">
        <v>291</v>
      </c>
      <c r="C32" s="95" t="s">
        <v>290</v>
      </c>
      <c r="D32" s="220" t="s">
        <v>73</v>
      </c>
      <c r="E32" s="220" t="s">
        <v>90</v>
      </c>
      <c r="F32" s="220" t="s">
        <v>159</v>
      </c>
      <c r="G32" s="220" t="s">
        <v>286</v>
      </c>
      <c r="H32" s="220" t="s">
        <v>287</v>
      </c>
      <c r="I32" s="108">
        <v>2000</v>
      </c>
      <c r="J32" s="108">
        <v>2000</v>
      </c>
      <c r="K32" s="108">
        <v>2000</v>
      </c>
      <c r="L32" s="108"/>
      <c r="M32" s="108"/>
      <c r="N32" s="225"/>
      <c r="O32" s="225"/>
      <c r="P32" s="225"/>
      <c r="Q32" s="108"/>
      <c r="R32" s="108"/>
      <c r="S32" s="108"/>
      <c r="T32" s="108"/>
      <c r="U32" s="179"/>
      <c r="V32" s="108"/>
      <c r="W32" s="108"/>
    </row>
    <row r="33" ht="22.5" customHeight="true" spans="1:23">
      <c r="A33" s="220" t="s">
        <v>271</v>
      </c>
      <c r="B33" s="220" t="s">
        <v>291</v>
      </c>
      <c r="C33" s="95" t="s">
        <v>290</v>
      </c>
      <c r="D33" s="220" t="s">
        <v>73</v>
      </c>
      <c r="E33" s="220" t="s">
        <v>90</v>
      </c>
      <c r="F33" s="220" t="s">
        <v>159</v>
      </c>
      <c r="G33" s="220" t="s">
        <v>292</v>
      </c>
      <c r="H33" s="220" t="s">
        <v>293</v>
      </c>
      <c r="I33" s="108">
        <v>32000</v>
      </c>
      <c r="J33" s="108">
        <v>32000</v>
      </c>
      <c r="K33" s="108">
        <v>32000</v>
      </c>
      <c r="L33" s="108"/>
      <c r="M33" s="108"/>
      <c r="N33" s="225"/>
      <c r="O33" s="225"/>
      <c r="P33" s="225"/>
      <c r="Q33" s="108"/>
      <c r="R33" s="108"/>
      <c r="S33" s="108"/>
      <c r="T33" s="108"/>
      <c r="U33" s="179"/>
      <c r="V33" s="108"/>
      <c r="W33" s="108"/>
    </row>
    <row r="34" ht="22.5" customHeight="true" spans="1:23">
      <c r="A34" s="219" t="s">
        <v>294</v>
      </c>
      <c r="B34" s="59"/>
      <c r="C34" s="59"/>
      <c r="D34" s="59"/>
      <c r="E34" s="59"/>
      <c r="F34" s="59"/>
      <c r="G34" s="59"/>
      <c r="H34" s="59"/>
      <c r="I34" s="108">
        <v>50000</v>
      </c>
      <c r="J34" s="108">
        <v>50000</v>
      </c>
      <c r="K34" s="108">
        <v>50000</v>
      </c>
      <c r="L34" s="108"/>
      <c r="M34" s="108"/>
      <c r="N34" s="225"/>
      <c r="O34" s="225"/>
      <c r="P34" s="225"/>
      <c r="Q34" s="108"/>
      <c r="R34" s="108"/>
      <c r="S34" s="108"/>
      <c r="T34" s="108"/>
      <c r="U34" s="179"/>
      <c r="V34" s="108"/>
      <c r="W34" s="108"/>
    </row>
    <row r="35" ht="22.5" customHeight="true" spans="1:23">
      <c r="A35" s="220" t="s">
        <v>271</v>
      </c>
      <c r="B35" s="220" t="s">
        <v>295</v>
      </c>
      <c r="C35" s="95" t="s">
        <v>294</v>
      </c>
      <c r="D35" s="220" t="s">
        <v>73</v>
      </c>
      <c r="E35" s="220" t="s">
        <v>90</v>
      </c>
      <c r="F35" s="220" t="s">
        <v>159</v>
      </c>
      <c r="G35" s="220" t="s">
        <v>230</v>
      </c>
      <c r="H35" s="220" t="s">
        <v>231</v>
      </c>
      <c r="I35" s="108">
        <v>27000</v>
      </c>
      <c r="J35" s="108">
        <v>27000</v>
      </c>
      <c r="K35" s="108">
        <v>27000</v>
      </c>
      <c r="L35" s="108"/>
      <c r="M35" s="108"/>
      <c r="N35" s="225"/>
      <c r="O35" s="225"/>
      <c r="P35" s="225"/>
      <c r="Q35" s="108"/>
      <c r="R35" s="108"/>
      <c r="S35" s="108"/>
      <c r="T35" s="108"/>
      <c r="U35" s="179"/>
      <c r="V35" s="108"/>
      <c r="W35" s="108"/>
    </row>
    <row r="36" ht="22.5" customHeight="true" spans="1:23">
      <c r="A36" s="220" t="s">
        <v>271</v>
      </c>
      <c r="B36" s="220" t="s">
        <v>295</v>
      </c>
      <c r="C36" s="95" t="s">
        <v>294</v>
      </c>
      <c r="D36" s="220" t="s">
        <v>73</v>
      </c>
      <c r="E36" s="220" t="s">
        <v>90</v>
      </c>
      <c r="F36" s="220" t="s">
        <v>159</v>
      </c>
      <c r="G36" s="220" t="s">
        <v>286</v>
      </c>
      <c r="H36" s="220" t="s">
        <v>287</v>
      </c>
      <c r="I36" s="108">
        <v>3000</v>
      </c>
      <c r="J36" s="108">
        <v>3000</v>
      </c>
      <c r="K36" s="108">
        <v>3000</v>
      </c>
      <c r="L36" s="108"/>
      <c r="M36" s="108"/>
      <c r="N36" s="225"/>
      <c r="O36" s="225"/>
      <c r="P36" s="225"/>
      <c r="Q36" s="108"/>
      <c r="R36" s="108"/>
      <c r="S36" s="108"/>
      <c r="T36" s="108"/>
      <c r="U36" s="179"/>
      <c r="V36" s="108"/>
      <c r="W36" s="108"/>
    </row>
    <row r="37" ht="22.5" customHeight="true" spans="1:23">
      <c r="A37" s="220" t="s">
        <v>271</v>
      </c>
      <c r="B37" s="220" t="s">
        <v>295</v>
      </c>
      <c r="C37" s="95" t="s">
        <v>294</v>
      </c>
      <c r="D37" s="220" t="s">
        <v>73</v>
      </c>
      <c r="E37" s="220" t="s">
        <v>90</v>
      </c>
      <c r="F37" s="220" t="s">
        <v>159</v>
      </c>
      <c r="G37" s="220" t="s">
        <v>273</v>
      </c>
      <c r="H37" s="220" t="s">
        <v>274</v>
      </c>
      <c r="I37" s="108">
        <v>20000</v>
      </c>
      <c r="J37" s="108">
        <v>20000</v>
      </c>
      <c r="K37" s="108">
        <v>20000</v>
      </c>
      <c r="L37" s="108"/>
      <c r="M37" s="108"/>
      <c r="N37" s="225"/>
      <c r="O37" s="225"/>
      <c r="P37" s="225"/>
      <c r="Q37" s="108"/>
      <c r="R37" s="108"/>
      <c r="S37" s="108"/>
      <c r="T37" s="108"/>
      <c r="U37" s="179"/>
      <c r="V37" s="108"/>
      <c r="W37" s="108"/>
    </row>
    <row r="38" ht="22.5" customHeight="true" spans="1:23">
      <c r="A38" s="219" t="s">
        <v>296</v>
      </c>
      <c r="B38" s="59"/>
      <c r="C38" s="59"/>
      <c r="D38" s="59"/>
      <c r="E38" s="59"/>
      <c r="F38" s="59"/>
      <c r="G38" s="59"/>
      <c r="H38" s="59"/>
      <c r="I38" s="108">
        <v>80000</v>
      </c>
      <c r="J38" s="108">
        <v>80000</v>
      </c>
      <c r="K38" s="108">
        <v>80000</v>
      </c>
      <c r="L38" s="108"/>
      <c r="M38" s="108"/>
      <c r="N38" s="225"/>
      <c r="O38" s="225"/>
      <c r="P38" s="225"/>
      <c r="Q38" s="108"/>
      <c r="R38" s="108"/>
      <c r="S38" s="108"/>
      <c r="T38" s="108"/>
      <c r="U38" s="179"/>
      <c r="V38" s="108"/>
      <c r="W38" s="108"/>
    </row>
    <row r="39" ht="22.5" customHeight="true" spans="1:23">
      <c r="A39" s="220" t="s">
        <v>271</v>
      </c>
      <c r="B39" s="220" t="s">
        <v>297</v>
      </c>
      <c r="C39" s="95" t="s">
        <v>296</v>
      </c>
      <c r="D39" s="220" t="s">
        <v>73</v>
      </c>
      <c r="E39" s="220" t="s">
        <v>90</v>
      </c>
      <c r="F39" s="220" t="s">
        <v>159</v>
      </c>
      <c r="G39" s="220" t="s">
        <v>230</v>
      </c>
      <c r="H39" s="220" t="s">
        <v>231</v>
      </c>
      <c r="I39" s="108">
        <v>78500</v>
      </c>
      <c r="J39" s="108">
        <v>78500</v>
      </c>
      <c r="K39" s="108">
        <v>78500</v>
      </c>
      <c r="L39" s="108"/>
      <c r="M39" s="108"/>
      <c r="N39" s="225"/>
      <c r="O39" s="225"/>
      <c r="P39" s="225"/>
      <c r="Q39" s="108"/>
      <c r="R39" s="108"/>
      <c r="S39" s="108"/>
      <c r="T39" s="108"/>
      <c r="U39" s="179"/>
      <c r="V39" s="108"/>
      <c r="W39" s="108"/>
    </row>
    <row r="40" ht="22.5" customHeight="true" spans="1:23">
      <c r="A40" s="220" t="s">
        <v>271</v>
      </c>
      <c r="B40" s="220" t="s">
        <v>297</v>
      </c>
      <c r="C40" s="95" t="s">
        <v>296</v>
      </c>
      <c r="D40" s="220" t="s">
        <v>73</v>
      </c>
      <c r="E40" s="220" t="s">
        <v>90</v>
      </c>
      <c r="F40" s="220" t="s">
        <v>159</v>
      </c>
      <c r="G40" s="220" t="s">
        <v>298</v>
      </c>
      <c r="H40" s="220" t="s">
        <v>299</v>
      </c>
      <c r="I40" s="108">
        <v>1500</v>
      </c>
      <c r="J40" s="108">
        <v>1500</v>
      </c>
      <c r="K40" s="108">
        <v>1500</v>
      </c>
      <c r="L40" s="108"/>
      <c r="M40" s="108"/>
      <c r="N40" s="225"/>
      <c r="O40" s="225"/>
      <c r="P40" s="225"/>
      <c r="Q40" s="108"/>
      <c r="R40" s="108"/>
      <c r="S40" s="108"/>
      <c r="T40" s="108"/>
      <c r="U40" s="179"/>
      <c r="V40" s="108"/>
      <c r="W40" s="108"/>
    </row>
    <row r="41" ht="22.5" customHeight="true" spans="1:23">
      <c r="A41" s="111" t="s">
        <v>108</v>
      </c>
      <c r="B41" s="112"/>
      <c r="C41" s="112"/>
      <c r="D41" s="112"/>
      <c r="E41" s="112"/>
      <c r="F41" s="112"/>
      <c r="G41" s="112"/>
      <c r="H41" s="116"/>
      <c r="I41" s="108">
        <v>560000</v>
      </c>
      <c r="J41" s="108">
        <v>260000</v>
      </c>
      <c r="K41" s="224">
        <v>260000</v>
      </c>
      <c r="L41" s="108"/>
      <c r="M41" s="108"/>
      <c r="N41" s="225"/>
      <c r="O41" s="225"/>
      <c r="P41" s="225"/>
      <c r="Q41" s="108"/>
      <c r="R41" s="108">
        <v>300000</v>
      </c>
      <c r="S41" s="108"/>
      <c r="T41" s="108"/>
      <c r="U41" s="70"/>
      <c r="V41" s="108"/>
      <c r="W41" s="108">
        <v>300000</v>
      </c>
    </row>
  </sheetData>
  <mergeCells count="36">
    <mergeCell ref="A2:W2"/>
    <mergeCell ref="A3:H3"/>
    <mergeCell ref="J4:M4"/>
    <mergeCell ref="N4:P4"/>
    <mergeCell ref="R4:W4"/>
    <mergeCell ref="A9:C9"/>
    <mergeCell ref="A9:C9"/>
    <mergeCell ref="A15:C15"/>
    <mergeCell ref="A22:C22"/>
    <mergeCell ref="A25:C25"/>
    <mergeCell ref="A28:C28"/>
    <mergeCell ref="A34:C34"/>
    <mergeCell ref="A38:C38"/>
    <mergeCell ref="A41:H41"/>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false" summaryRight="false"/>
  </sheetPr>
  <dimension ref="A1:J48"/>
  <sheetViews>
    <sheetView showZeros="0" topLeftCell="A15" workbookViewId="0">
      <selection activeCell="B32" sqref="B32"/>
    </sheetView>
  </sheetViews>
  <sheetFormatPr defaultColWidth="10.7083333333333" defaultRowHeight="12" customHeight="true"/>
  <cols>
    <col min="1" max="1" width="40" customWidth="true"/>
    <col min="2" max="2" width="56" customWidth="true"/>
    <col min="3" max="5" width="21.2833333333333" customWidth="true"/>
    <col min="6" max="6" width="14" customWidth="true"/>
    <col min="7" max="7" width="19.85" customWidth="true"/>
    <col min="8" max="9" width="14" customWidth="true"/>
    <col min="10" max="10" width="32.1416666666667" customWidth="true"/>
  </cols>
  <sheetData>
    <row r="1" ht="15" customHeight="true" spans="10:10">
      <c r="J1" s="180" t="s">
        <v>300</v>
      </c>
    </row>
    <row r="2" ht="36.75" customHeight="true" spans="1:10">
      <c r="A2" s="84" t="s">
        <v>301</v>
      </c>
      <c r="B2" s="85"/>
      <c r="C2" s="85"/>
      <c r="D2" s="85"/>
      <c r="E2" s="85"/>
      <c r="F2" s="150"/>
      <c r="G2" s="85"/>
      <c r="H2" s="150"/>
      <c r="I2" s="150"/>
      <c r="J2" s="85"/>
    </row>
    <row r="3" ht="17.25" customHeight="true" spans="1:2">
      <c r="A3" s="133" t="str">
        <f>"单位名称："&amp;"迪庆藏族自治州工商业联合会"</f>
        <v>单位名称：迪庆藏族自治州工商业联合会</v>
      </c>
      <c r="B3" s="134"/>
    </row>
    <row r="4" ht="44.25" customHeight="true" spans="1:10">
      <c r="A4" s="121" t="s">
        <v>302</v>
      </c>
      <c r="B4" s="121" t="s">
        <v>303</v>
      </c>
      <c r="C4" s="121" t="s">
        <v>304</v>
      </c>
      <c r="D4" s="121" t="s">
        <v>305</v>
      </c>
      <c r="E4" s="121" t="s">
        <v>306</v>
      </c>
      <c r="F4" s="136" t="s">
        <v>307</v>
      </c>
      <c r="G4" s="121" t="s">
        <v>308</v>
      </c>
      <c r="H4" s="136" t="s">
        <v>309</v>
      </c>
      <c r="I4" s="136" t="s">
        <v>310</v>
      </c>
      <c r="J4" s="121" t="s">
        <v>311</v>
      </c>
    </row>
    <row r="5" ht="19.5" customHeight="true" spans="1:10">
      <c r="A5" s="212">
        <v>1</v>
      </c>
      <c r="B5" s="212">
        <v>2</v>
      </c>
      <c r="C5" s="212">
        <v>3</v>
      </c>
      <c r="D5" s="212">
        <v>4</v>
      </c>
      <c r="E5" s="212">
        <v>5</v>
      </c>
      <c r="F5" s="212">
        <v>6</v>
      </c>
      <c r="G5" s="212">
        <v>7</v>
      </c>
      <c r="H5" s="212">
        <v>8</v>
      </c>
      <c r="I5" s="212">
        <v>9</v>
      </c>
      <c r="J5" s="212">
        <v>10</v>
      </c>
    </row>
    <row r="6" ht="22.5" customHeight="true" spans="1:10">
      <c r="A6" s="213" t="s">
        <v>73</v>
      </c>
      <c r="B6" s="67"/>
      <c r="C6" s="67"/>
      <c r="D6" s="67"/>
      <c r="E6" s="213"/>
      <c r="F6" s="67"/>
      <c r="G6" s="213"/>
      <c r="H6" s="67"/>
      <c r="I6" s="67"/>
      <c r="J6" s="213"/>
    </row>
    <row r="7" ht="22.5" customHeight="true" spans="1:10">
      <c r="A7" s="213" t="str">
        <f>"   "&amp;"迪庆州工商联总商会会费资金"</f>
        <v>   迪庆州工商联总商会会费资金</v>
      </c>
      <c r="B7" s="214" t="s">
        <v>312</v>
      </c>
      <c r="C7" s="215"/>
      <c r="D7" s="215"/>
      <c r="E7" s="215"/>
      <c r="F7" s="216"/>
      <c r="G7" s="215"/>
      <c r="H7" s="216"/>
      <c r="I7" s="216"/>
      <c r="J7" s="215"/>
    </row>
    <row r="8" ht="22.5" customHeight="true" spans="1:10">
      <c r="A8" s="213"/>
      <c r="B8" s="214"/>
      <c r="C8" s="215" t="s">
        <v>313</v>
      </c>
      <c r="D8" s="215" t="s">
        <v>314</v>
      </c>
      <c r="E8" s="215" t="s">
        <v>315</v>
      </c>
      <c r="F8" s="216" t="s">
        <v>316</v>
      </c>
      <c r="G8" s="215" t="s">
        <v>317</v>
      </c>
      <c r="H8" s="216" t="s">
        <v>318</v>
      </c>
      <c r="I8" s="216" t="s">
        <v>319</v>
      </c>
      <c r="J8" s="215" t="s">
        <v>320</v>
      </c>
    </row>
    <row r="9" ht="22.5" customHeight="true" spans="1:10">
      <c r="A9" s="59"/>
      <c r="B9" s="59"/>
      <c r="C9" s="215" t="s">
        <v>313</v>
      </c>
      <c r="D9" s="215" t="s">
        <v>321</v>
      </c>
      <c r="E9" s="215" t="s">
        <v>322</v>
      </c>
      <c r="F9" s="216" t="s">
        <v>323</v>
      </c>
      <c r="G9" s="215" t="s">
        <v>324</v>
      </c>
      <c r="H9" s="216" t="s">
        <v>325</v>
      </c>
      <c r="I9" s="216" t="s">
        <v>319</v>
      </c>
      <c r="J9" s="215" t="s">
        <v>326</v>
      </c>
    </row>
    <row r="10" ht="22.5" customHeight="true" spans="1:10">
      <c r="A10" s="59"/>
      <c r="B10" s="59"/>
      <c r="C10" s="215" t="s">
        <v>313</v>
      </c>
      <c r="D10" s="215" t="s">
        <v>327</v>
      </c>
      <c r="E10" s="215" t="s">
        <v>328</v>
      </c>
      <c r="F10" s="216" t="s">
        <v>316</v>
      </c>
      <c r="G10" s="215" t="s">
        <v>329</v>
      </c>
      <c r="H10" s="216" t="s">
        <v>330</v>
      </c>
      <c r="I10" s="216" t="s">
        <v>319</v>
      </c>
      <c r="J10" s="215" t="s">
        <v>331</v>
      </c>
    </row>
    <row r="11" ht="22.5" customHeight="true" spans="1:10">
      <c r="A11" s="59"/>
      <c r="B11" s="59"/>
      <c r="C11" s="215" t="s">
        <v>332</v>
      </c>
      <c r="D11" s="215" t="s">
        <v>333</v>
      </c>
      <c r="E11" s="215" t="s">
        <v>334</v>
      </c>
      <c r="F11" s="216" t="s">
        <v>323</v>
      </c>
      <c r="G11" s="215" t="s">
        <v>324</v>
      </c>
      <c r="H11" s="216" t="s">
        <v>325</v>
      </c>
      <c r="I11" s="216" t="s">
        <v>319</v>
      </c>
      <c r="J11" s="215" t="s">
        <v>335</v>
      </c>
    </row>
    <row r="12" ht="22.5" customHeight="true" spans="1:10">
      <c r="A12" s="59"/>
      <c r="B12" s="59"/>
      <c r="C12" s="215" t="s">
        <v>336</v>
      </c>
      <c r="D12" s="215" t="s">
        <v>337</v>
      </c>
      <c r="E12" s="215" t="s">
        <v>338</v>
      </c>
      <c r="F12" s="216" t="s">
        <v>323</v>
      </c>
      <c r="G12" s="215" t="s">
        <v>339</v>
      </c>
      <c r="H12" s="216" t="s">
        <v>325</v>
      </c>
      <c r="I12" s="216" t="s">
        <v>319</v>
      </c>
      <c r="J12" s="215" t="s">
        <v>340</v>
      </c>
    </row>
    <row r="13" ht="22.5" customHeight="true" spans="1:10">
      <c r="A13" s="213" t="str">
        <f>"   "&amp;"基层商协会建设工作专项经费"</f>
        <v>   基层商协会建设工作专项经费</v>
      </c>
      <c r="B13" s="214" t="s">
        <v>341</v>
      </c>
      <c r="C13" s="59"/>
      <c r="D13" s="59"/>
      <c r="E13" s="59"/>
      <c r="F13" s="59"/>
      <c r="G13" s="59"/>
      <c r="H13" s="59"/>
      <c r="I13" s="59"/>
      <c r="J13" s="59"/>
    </row>
    <row r="14" ht="22.5" customHeight="true" spans="1:10">
      <c r="A14" s="59"/>
      <c r="B14" s="59"/>
      <c r="C14" s="215" t="s">
        <v>313</v>
      </c>
      <c r="D14" s="215" t="s">
        <v>314</v>
      </c>
      <c r="E14" s="215" t="s">
        <v>342</v>
      </c>
      <c r="F14" s="216" t="s">
        <v>323</v>
      </c>
      <c r="G14" s="215" t="s">
        <v>156</v>
      </c>
      <c r="H14" s="216" t="s">
        <v>343</v>
      </c>
      <c r="I14" s="216" t="s">
        <v>344</v>
      </c>
      <c r="J14" s="215" t="s">
        <v>345</v>
      </c>
    </row>
    <row r="15" ht="22.5" customHeight="true" spans="1:10">
      <c r="A15" s="59"/>
      <c r="B15" s="59"/>
      <c r="C15" s="215" t="s">
        <v>313</v>
      </c>
      <c r="D15" s="215" t="s">
        <v>327</v>
      </c>
      <c r="E15" s="215" t="s">
        <v>346</v>
      </c>
      <c r="F15" s="216" t="s">
        <v>316</v>
      </c>
      <c r="G15" s="215" t="s">
        <v>347</v>
      </c>
      <c r="H15" s="216" t="s">
        <v>330</v>
      </c>
      <c r="I15" s="216" t="s">
        <v>344</v>
      </c>
      <c r="J15" s="215" t="s">
        <v>348</v>
      </c>
    </row>
    <row r="16" ht="22.5" customHeight="true" spans="1:10">
      <c r="A16" s="59"/>
      <c r="B16" s="59"/>
      <c r="C16" s="215" t="s">
        <v>332</v>
      </c>
      <c r="D16" s="215" t="s">
        <v>349</v>
      </c>
      <c r="E16" s="215" t="s">
        <v>350</v>
      </c>
      <c r="F16" s="216" t="s">
        <v>323</v>
      </c>
      <c r="G16" s="215" t="s">
        <v>351</v>
      </c>
      <c r="H16" s="216" t="s">
        <v>352</v>
      </c>
      <c r="I16" s="216" t="s">
        <v>319</v>
      </c>
      <c r="J16" s="215" t="s">
        <v>353</v>
      </c>
    </row>
    <row r="17" ht="22.5" customHeight="true" spans="1:10">
      <c r="A17" s="59"/>
      <c r="B17" s="59"/>
      <c r="C17" s="215" t="s">
        <v>332</v>
      </c>
      <c r="D17" s="215" t="s">
        <v>354</v>
      </c>
      <c r="E17" s="215" t="s">
        <v>355</v>
      </c>
      <c r="F17" s="216" t="s">
        <v>323</v>
      </c>
      <c r="G17" s="215" t="s">
        <v>324</v>
      </c>
      <c r="H17" s="216" t="s">
        <v>325</v>
      </c>
      <c r="I17" s="216" t="s">
        <v>344</v>
      </c>
      <c r="J17" s="215" t="s">
        <v>356</v>
      </c>
    </row>
    <row r="18" ht="22.5" customHeight="true" spans="1:10">
      <c r="A18" s="59"/>
      <c r="B18" s="59"/>
      <c r="C18" s="215" t="s">
        <v>336</v>
      </c>
      <c r="D18" s="215" t="s">
        <v>337</v>
      </c>
      <c r="E18" s="215" t="s">
        <v>357</v>
      </c>
      <c r="F18" s="216" t="s">
        <v>323</v>
      </c>
      <c r="G18" s="215" t="s">
        <v>358</v>
      </c>
      <c r="H18" s="216" t="s">
        <v>325</v>
      </c>
      <c r="I18" s="216" t="s">
        <v>344</v>
      </c>
      <c r="J18" s="215" t="s">
        <v>359</v>
      </c>
    </row>
    <row r="19" ht="22.5" customHeight="true" spans="1:10">
      <c r="A19" s="213" t="str">
        <f>"   "&amp;"光彩事业促进会工作专项经费"</f>
        <v>   光彩事业促进会工作专项经费</v>
      </c>
      <c r="B19" s="214" t="s">
        <v>360</v>
      </c>
      <c r="C19" s="59"/>
      <c r="D19" s="59"/>
      <c r="E19" s="59"/>
      <c r="F19" s="59"/>
      <c r="G19" s="59"/>
      <c r="H19" s="59"/>
      <c r="I19" s="59"/>
      <c r="J19" s="59"/>
    </row>
    <row r="20" ht="22.5" customHeight="true" spans="1:10">
      <c r="A20" s="59"/>
      <c r="B20" s="59"/>
      <c r="C20" s="215" t="s">
        <v>313</v>
      </c>
      <c r="D20" s="215" t="s">
        <v>314</v>
      </c>
      <c r="E20" s="215" t="s">
        <v>361</v>
      </c>
      <c r="F20" s="216" t="s">
        <v>323</v>
      </c>
      <c r="G20" s="215" t="s">
        <v>362</v>
      </c>
      <c r="H20" s="216" t="s">
        <v>343</v>
      </c>
      <c r="I20" s="216" t="s">
        <v>319</v>
      </c>
      <c r="J20" s="215" t="s">
        <v>363</v>
      </c>
    </row>
    <row r="21" ht="22.5" customHeight="true" spans="1:10">
      <c r="A21" s="59"/>
      <c r="B21" s="59"/>
      <c r="C21" s="215" t="s">
        <v>313</v>
      </c>
      <c r="D21" s="215" t="s">
        <v>321</v>
      </c>
      <c r="E21" s="215" t="s">
        <v>364</v>
      </c>
      <c r="F21" s="216" t="s">
        <v>323</v>
      </c>
      <c r="G21" s="215" t="s">
        <v>324</v>
      </c>
      <c r="H21" s="216" t="s">
        <v>325</v>
      </c>
      <c r="I21" s="216" t="s">
        <v>319</v>
      </c>
      <c r="J21" s="215" t="s">
        <v>365</v>
      </c>
    </row>
    <row r="22" ht="22.5" customHeight="true" spans="1:10">
      <c r="A22" s="59"/>
      <c r="B22" s="59"/>
      <c r="C22" s="215" t="s">
        <v>313</v>
      </c>
      <c r="D22" s="215" t="s">
        <v>327</v>
      </c>
      <c r="E22" s="215" t="s">
        <v>366</v>
      </c>
      <c r="F22" s="216" t="s">
        <v>323</v>
      </c>
      <c r="G22" s="215" t="s">
        <v>156</v>
      </c>
      <c r="H22" s="216" t="s">
        <v>367</v>
      </c>
      <c r="I22" s="216" t="s">
        <v>344</v>
      </c>
      <c r="J22" s="215" t="s">
        <v>368</v>
      </c>
    </row>
    <row r="23" ht="22.5" customHeight="true" spans="1:10">
      <c r="A23" s="59"/>
      <c r="B23" s="59"/>
      <c r="C23" s="215" t="s">
        <v>332</v>
      </c>
      <c r="D23" s="215" t="s">
        <v>333</v>
      </c>
      <c r="E23" s="215" t="s">
        <v>369</v>
      </c>
      <c r="F23" s="216" t="s">
        <v>323</v>
      </c>
      <c r="G23" s="215" t="s">
        <v>370</v>
      </c>
      <c r="H23" s="216" t="s">
        <v>352</v>
      </c>
      <c r="I23" s="216" t="s">
        <v>319</v>
      </c>
      <c r="J23" s="215" t="s">
        <v>369</v>
      </c>
    </row>
    <row r="24" ht="22.5" customHeight="true" spans="1:10">
      <c r="A24" s="59"/>
      <c r="B24" s="59"/>
      <c r="C24" s="215" t="s">
        <v>336</v>
      </c>
      <c r="D24" s="215" t="s">
        <v>337</v>
      </c>
      <c r="E24" s="215" t="s">
        <v>371</v>
      </c>
      <c r="F24" s="216" t="s">
        <v>323</v>
      </c>
      <c r="G24" s="215" t="s">
        <v>358</v>
      </c>
      <c r="H24" s="216" t="s">
        <v>325</v>
      </c>
      <c r="I24" s="216" t="s">
        <v>344</v>
      </c>
      <c r="J24" s="215" t="s">
        <v>372</v>
      </c>
    </row>
    <row r="25" ht="22.5" customHeight="true" spans="1:10">
      <c r="A25" s="213" t="str">
        <f>"   "&amp;"非公企业法治宣传教育培训工作专项经费"</f>
        <v>   非公企业法治宣传教育培训工作专项经费</v>
      </c>
      <c r="B25" s="214" t="s">
        <v>373</v>
      </c>
      <c r="C25" s="59"/>
      <c r="D25" s="59"/>
      <c r="E25" s="59"/>
      <c r="F25" s="59"/>
      <c r="G25" s="59"/>
      <c r="H25" s="59"/>
      <c r="I25" s="59"/>
      <c r="J25" s="59"/>
    </row>
    <row r="26" ht="22.5" customHeight="true" spans="1:10">
      <c r="A26" s="59"/>
      <c r="B26" s="59"/>
      <c r="C26" s="215" t="s">
        <v>313</v>
      </c>
      <c r="D26" s="215" t="s">
        <v>314</v>
      </c>
      <c r="E26" s="215" t="s">
        <v>374</v>
      </c>
      <c r="F26" s="216" t="s">
        <v>323</v>
      </c>
      <c r="G26" s="215" t="s">
        <v>153</v>
      </c>
      <c r="H26" s="216" t="s">
        <v>375</v>
      </c>
      <c r="I26" s="216" t="s">
        <v>319</v>
      </c>
      <c r="J26" s="215" t="s">
        <v>376</v>
      </c>
    </row>
    <row r="27" ht="22.5" customHeight="true" spans="1:10">
      <c r="A27" s="59"/>
      <c r="B27" s="59"/>
      <c r="C27" s="215" t="s">
        <v>313</v>
      </c>
      <c r="D27" s="215" t="s">
        <v>321</v>
      </c>
      <c r="E27" s="215" t="s">
        <v>377</v>
      </c>
      <c r="F27" s="216" t="s">
        <v>378</v>
      </c>
      <c r="G27" s="215" t="s">
        <v>358</v>
      </c>
      <c r="H27" s="216" t="s">
        <v>325</v>
      </c>
      <c r="I27" s="216" t="s">
        <v>319</v>
      </c>
      <c r="J27" s="215" t="s">
        <v>379</v>
      </c>
    </row>
    <row r="28" ht="22.5" customHeight="true" spans="1:10">
      <c r="A28" s="59"/>
      <c r="B28" s="59"/>
      <c r="C28" s="215" t="s">
        <v>313</v>
      </c>
      <c r="D28" s="215" t="s">
        <v>321</v>
      </c>
      <c r="E28" s="215" t="s">
        <v>380</v>
      </c>
      <c r="F28" s="216" t="s">
        <v>316</v>
      </c>
      <c r="G28" s="215" t="s">
        <v>329</v>
      </c>
      <c r="H28" s="216" t="s">
        <v>330</v>
      </c>
      <c r="I28" s="216" t="s">
        <v>319</v>
      </c>
      <c r="J28" s="215" t="s">
        <v>381</v>
      </c>
    </row>
    <row r="29" ht="22.5" customHeight="true" spans="1:10">
      <c r="A29" s="59"/>
      <c r="B29" s="59"/>
      <c r="C29" s="215" t="s">
        <v>313</v>
      </c>
      <c r="D29" s="215" t="s">
        <v>327</v>
      </c>
      <c r="E29" s="215" t="s">
        <v>382</v>
      </c>
      <c r="F29" s="216" t="s">
        <v>323</v>
      </c>
      <c r="G29" s="215" t="s">
        <v>383</v>
      </c>
      <c r="H29" s="216" t="s">
        <v>384</v>
      </c>
      <c r="I29" s="216" t="s">
        <v>344</v>
      </c>
      <c r="J29" s="215" t="s">
        <v>385</v>
      </c>
    </row>
    <row r="30" ht="22.5" customHeight="true" spans="1:10">
      <c r="A30" s="59"/>
      <c r="B30" s="59"/>
      <c r="C30" s="215" t="s">
        <v>332</v>
      </c>
      <c r="D30" s="215" t="s">
        <v>333</v>
      </c>
      <c r="E30" s="215" t="s">
        <v>350</v>
      </c>
      <c r="F30" s="216" t="s">
        <v>323</v>
      </c>
      <c r="G30" s="215" t="s">
        <v>386</v>
      </c>
      <c r="H30" s="216" t="s">
        <v>352</v>
      </c>
      <c r="I30" s="216" t="s">
        <v>344</v>
      </c>
      <c r="J30" s="215" t="s">
        <v>387</v>
      </c>
    </row>
    <row r="31" ht="22.5" customHeight="true" spans="1:10">
      <c r="A31" s="59"/>
      <c r="B31" s="59"/>
      <c r="C31" s="215" t="s">
        <v>336</v>
      </c>
      <c r="D31" s="215" t="s">
        <v>337</v>
      </c>
      <c r="E31" s="215" t="s">
        <v>388</v>
      </c>
      <c r="F31" s="216" t="s">
        <v>323</v>
      </c>
      <c r="G31" s="215" t="s">
        <v>358</v>
      </c>
      <c r="H31" s="216" t="s">
        <v>325</v>
      </c>
      <c r="I31" s="216" t="s">
        <v>344</v>
      </c>
      <c r="J31" s="215" t="s">
        <v>389</v>
      </c>
    </row>
    <row r="32" ht="22.5" customHeight="true" spans="1:10">
      <c r="A32" s="213" t="str">
        <f>"   "&amp;"信息化建设工作专项经费"</f>
        <v>   信息化建设工作专项经费</v>
      </c>
      <c r="B32" s="214" t="s">
        <v>390</v>
      </c>
      <c r="C32" s="59"/>
      <c r="D32" s="59"/>
      <c r="E32" s="59"/>
      <c r="F32" s="59"/>
      <c r="G32" s="59"/>
      <c r="H32" s="59"/>
      <c r="I32" s="59"/>
      <c r="J32" s="59"/>
    </row>
    <row r="33" ht="22.5" customHeight="true" spans="1:10">
      <c r="A33" s="59"/>
      <c r="B33" s="59"/>
      <c r="C33" s="215" t="s">
        <v>313</v>
      </c>
      <c r="D33" s="215" t="s">
        <v>314</v>
      </c>
      <c r="E33" s="215" t="s">
        <v>391</v>
      </c>
      <c r="F33" s="216" t="s">
        <v>323</v>
      </c>
      <c r="G33" s="215" t="s">
        <v>351</v>
      </c>
      <c r="H33" s="216" t="s">
        <v>352</v>
      </c>
      <c r="I33" s="216" t="s">
        <v>344</v>
      </c>
      <c r="J33" s="215" t="s">
        <v>392</v>
      </c>
    </row>
    <row r="34" ht="22.5" customHeight="true" spans="1:10">
      <c r="A34" s="59"/>
      <c r="B34" s="59"/>
      <c r="C34" s="215" t="s">
        <v>313</v>
      </c>
      <c r="D34" s="215" t="s">
        <v>321</v>
      </c>
      <c r="E34" s="215" t="s">
        <v>393</v>
      </c>
      <c r="F34" s="216" t="s">
        <v>323</v>
      </c>
      <c r="G34" s="215" t="s">
        <v>339</v>
      </c>
      <c r="H34" s="216" t="s">
        <v>325</v>
      </c>
      <c r="I34" s="216" t="s">
        <v>319</v>
      </c>
      <c r="J34" s="215" t="s">
        <v>394</v>
      </c>
    </row>
    <row r="35" ht="22.5" customHeight="true" spans="1:10">
      <c r="A35" s="59"/>
      <c r="B35" s="59"/>
      <c r="C35" s="215" t="s">
        <v>313</v>
      </c>
      <c r="D35" s="215" t="s">
        <v>327</v>
      </c>
      <c r="E35" s="215" t="s">
        <v>346</v>
      </c>
      <c r="F35" s="216" t="s">
        <v>316</v>
      </c>
      <c r="G35" s="215" t="s">
        <v>347</v>
      </c>
      <c r="H35" s="216" t="s">
        <v>330</v>
      </c>
      <c r="I35" s="216" t="s">
        <v>344</v>
      </c>
      <c r="J35" s="215" t="s">
        <v>395</v>
      </c>
    </row>
    <row r="36" ht="22.5" customHeight="true" spans="1:10">
      <c r="A36" s="59"/>
      <c r="B36" s="59"/>
      <c r="C36" s="215" t="s">
        <v>332</v>
      </c>
      <c r="D36" s="215" t="s">
        <v>349</v>
      </c>
      <c r="E36" s="215" t="s">
        <v>396</v>
      </c>
      <c r="F36" s="216" t="s">
        <v>378</v>
      </c>
      <c r="G36" s="215" t="s">
        <v>397</v>
      </c>
      <c r="H36" s="216" t="s">
        <v>398</v>
      </c>
      <c r="I36" s="216" t="s">
        <v>319</v>
      </c>
      <c r="J36" s="215" t="s">
        <v>396</v>
      </c>
    </row>
    <row r="37" ht="22.5" customHeight="true" spans="1:10">
      <c r="A37" s="59"/>
      <c r="B37" s="59"/>
      <c r="C37" s="215" t="s">
        <v>336</v>
      </c>
      <c r="D37" s="215" t="s">
        <v>337</v>
      </c>
      <c r="E37" s="215" t="s">
        <v>388</v>
      </c>
      <c r="F37" s="216" t="s">
        <v>323</v>
      </c>
      <c r="G37" s="215" t="s">
        <v>358</v>
      </c>
      <c r="H37" s="216" t="s">
        <v>325</v>
      </c>
      <c r="I37" s="216" t="s">
        <v>344</v>
      </c>
      <c r="J37" s="215" t="s">
        <v>399</v>
      </c>
    </row>
    <row r="38" ht="22.5" customHeight="true" spans="1:10">
      <c r="A38" s="213" t="str">
        <f>"   "&amp;"非公经济党建工作专项经费"</f>
        <v>   非公经济党建工作专项经费</v>
      </c>
      <c r="B38" s="214" t="s">
        <v>373</v>
      </c>
      <c r="C38" s="59"/>
      <c r="D38" s="59"/>
      <c r="E38" s="59"/>
      <c r="F38" s="59"/>
      <c r="G38" s="59"/>
      <c r="H38" s="59"/>
      <c r="I38" s="59"/>
      <c r="J38" s="59"/>
    </row>
    <row r="39" ht="22.5" customHeight="true" spans="1:10">
      <c r="A39" s="59"/>
      <c r="B39" s="59"/>
      <c r="C39" s="215" t="s">
        <v>313</v>
      </c>
      <c r="D39" s="215" t="s">
        <v>314</v>
      </c>
      <c r="E39" s="215" t="s">
        <v>400</v>
      </c>
      <c r="F39" s="216" t="s">
        <v>323</v>
      </c>
      <c r="G39" s="215" t="s">
        <v>154</v>
      </c>
      <c r="H39" s="216" t="s">
        <v>343</v>
      </c>
      <c r="I39" s="216" t="s">
        <v>344</v>
      </c>
      <c r="J39" s="215" t="s">
        <v>401</v>
      </c>
    </row>
    <row r="40" ht="22.5" customHeight="true" spans="1:10">
      <c r="A40" s="59"/>
      <c r="B40" s="59"/>
      <c r="C40" s="215" t="s">
        <v>332</v>
      </c>
      <c r="D40" s="215" t="s">
        <v>333</v>
      </c>
      <c r="E40" s="215" t="s">
        <v>402</v>
      </c>
      <c r="F40" s="216" t="s">
        <v>323</v>
      </c>
      <c r="G40" s="215" t="s">
        <v>403</v>
      </c>
      <c r="H40" s="216" t="s">
        <v>404</v>
      </c>
      <c r="I40" s="216" t="s">
        <v>344</v>
      </c>
      <c r="J40" s="215" t="s">
        <v>405</v>
      </c>
    </row>
    <row r="41" ht="22.5" customHeight="true" spans="1:10">
      <c r="A41" s="59"/>
      <c r="B41" s="59"/>
      <c r="C41" s="215" t="s">
        <v>336</v>
      </c>
      <c r="D41" s="215" t="s">
        <v>337</v>
      </c>
      <c r="E41" s="215" t="s">
        <v>406</v>
      </c>
      <c r="F41" s="216" t="s">
        <v>323</v>
      </c>
      <c r="G41" s="215" t="s">
        <v>358</v>
      </c>
      <c r="H41" s="216" t="s">
        <v>325</v>
      </c>
      <c r="I41" s="216" t="s">
        <v>344</v>
      </c>
      <c r="J41" s="215" t="s">
        <v>407</v>
      </c>
    </row>
    <row r="42" ht="22.5" customHeight="true" spans="1:10">
      <c r="A42" s="213" t="str">
        <f>"   "&amp;"贷免扶补专项经费"</f>
        <v>   贷免扶补专项经费</v>
      </c>
      <c r="B42" s="214" t="s">
        <v>408</v>
      </c>
      <c r="C42" s="59"/>
      <c r="D42" s="59"/>
      <c r="E42" s="59"/>
      <c r="F42" s="59"/>
      <c r="G42" s="59"/>
      <c r="H42" s="59"/>
      <c r="I42" s="59"/>
      <c r="J42" s="59"/>
    </row>
    <row r="43" ht="22.5" customHeight="true" spans="1:10">
      <c r="A43" s="59"/>
      <c r="B43" s="59"/>
      <c r="C43" s="215" t="s">
        <v>313</v>
      </c>
      <c r="D43" s="215" t="s">
        <v>314</v>
      </c>
      <c r="E43" s="215" t="s">
        <v>409</v>
      </c>
      <c r="F43" s="216" t="s">
        <v>378</v>
      </c>
      <c r="G43" s="215" t="s">
        <v>386</v>
      </c>
      <c r="H43" s="216" t="s">
        <v>352</v>
      </c>
      <c r="I43" s="216" t="s">
        <v>344</v>
      </c>
      <c r="J43" s="215" t="s">
        <v>410</v>
      </c>
    </row>
    <row r="44" ht="22.5" customHeight="true" spans="1:10">
      <c r="A44" s="59"/>
      <c r="B44" s="59"/>
      <c r="C44" s="215" t="s">
        <v>313</v>
      </c>
      <c r="D44" s="215" t="s">
        <v>327</v>
      </c>
      <c r="E44" s="215" t="s">
        <v>346</v>
      </c>
      <c r="F44" s="216" t="s">
        <v>378</v>
      </c>
      <c r="G44" s="215" t="s">
        <v>329</v>
      </c>
      <c r="H44" s="216" t="s">
        <v>330</v>
      </c>
      <c r="I44" s="216" t="s">
        <v>319</v>
      </c>
      <c r="J44" s="215" t="s">
        <v>381</v>
      </c>
    </row>
    <row r="45" ht="22.5" customHeight="true" spans="1:10">
      <c r="A45" s="59"/>
      <c r="B45" s="59"/>
      <c r="C45" s="215" t="s">
        <v>313</v>
      </c>
      <c r="D45" s="215" t="s">
        <v>327</v>
      </c>
      <c r="E45" s="215" t="s">
        <v>411</v>
      </c>
      <c r="F45" s="216" t="s">
        <v>323</v>
      </c>
      <c r="G45" s="215" t="s">
        <v>324</v>
      </c>
      <c r="H45" s="216" t="s">
        <v>325</v>
      </c>
      <c r="I45" s="216" t="s">
        <v>319</v>
      </c>
      <c r="J45" s="215" t="s">
        <v>412</v>
      </c>
    </row>
    <row r="46" ht="22.5" customHeight="true" spans="1:10">
      <c r="A46" s="59"/>
      <c r="B46" s="59"/>
      <c r="C46" s="215" t="s">
        <v>313</v>
      </c>
      <c r="D46" s="215" t="s">
        <v>327</v>
      </c>
      <c r="E46" s="215" t="s">
        <v>413</v>
      </c>
      <c r="F46" s="216" t="s">
        <v>323</v>
      </c>
      <c r="G46" s="215" t="s">
        <v>351</v>
      </c>
      <c r="H46" s="216" t="s">
        <v>325</v>
      </c>
      <c r="I46" s="216" t="s">
        <v>319</v>
      </c>
      <c r="J46" s="215" t="s">
        <v>414</v>
      </c>
    </row>
    <row r="47" ht="22.5" customHeight="true" spans="1:10">
      <c r="A47" s="59"/>
      <c r="B47" s="59"/>
      <c r="C47" s="215" t="s">
        <v>332</v>
      </c>
      <c r="D47" s="215" t="s">
        <v>333</v>
      </c>
      <c r="E47" s="215" t="s">
        <v>415</v>
      </c>
      <c r="F47" s="216" t="s">
        <v>323</v>
      </c>
      <c r="G47" s="215" t="s">
        <v>416</v>
      </c>
      <c r="H47" s="216" t="s">
        <v>318</v>
      </c>
      <c r="I47" s="216" t="s">
        <v>344</v>
      </c>
      <c r="J47" s="215" t="s">
        <v>417</v>
      </c>
    </row>
    <row r="48" ht="22.5" customHeight="true" spans="1:10">
      <c r="A48" s="59"/>
      <c r="B48" s="59"/>
      <c r="C48" s="215" t="s">
        <v>336</v>
      </c>
      <c r="D48" s="215" t="s">
        <v>337</v>
      </c>
      <c r="E48" s="215" t="s">
        <v>418</v>
      </c>
      <c r="F48" s="216" t="s">
        <v>323</v>
      </c>
      <c r="G48" s="215" t="s">
        <v>358</v>
      </c>
      <c r="H48" s="216" t="s">
        <v>325</v>
      </c>
      <c r="I48" s="216" t="s">
        <v>344</v>
      </c>
      <c r="J48" s="215" t="s">
        <v>419</v>
      </c>
    </row>
  </sheetData>
  <mergeCells count="2">
    <mergeCell ref="A2:J2"/>
    <mergeCell ref="A3:H3"/>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20</vt:i4>
      </vt:variant>
    </vt:vector>
  </HeadingPairs>
  <TitlesOfParts>
    <vt:vector size="20"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州对下转移支付预算表09-1</vt:lpstr>
      <vt:lpstr>州对下转移支付绩效目标表09-2</vt:lpstr>
      <vt:lpstr>新增资产配置表10</vt:lpstr>
      <vt:lpstr>上级补助项目支出预算表11</vt:lpstr>
      <vt:lpstr>部门项目中期规划预算表12</vt:lpstr>
      <vt:lpstr>部门整体支出绩效目标表13</vt:lpstr>
      <vt:lpstr>部门单位基本信息表14</vt:lpstr>
      <vt:lpstr>重点领域项目名单15</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user</cp:lastModifiedBy>
  <dcterms:created xsi:type="dcterms:W3CDTF">2026-02-04T16:13:13Z</dcterms:created>
  <dcterms:modified xsi:type="dcterms:W3CDTF">2026-02-04T17:38:12Z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2052-11.1.0.10161</vt:lpwstr>
  </property>
</Properties>
</file>