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tabRatio="903" firstSheet="9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州对下转移支付预算表09-1" sheetId="13" r:id="rId13"/>
    <sheet name="州对下转移支付绩效目标表09-2" sheetId="14" r:id="rId14"/>
    <sheet name="新增资产配置表10" sheetId="15" r:id="rId15"/>
    <sheet name="上级转移支付补助项目支出预算表11" sheetId="16" r:id="rId16"/>
    <sheet name="部门项目支出中期规划预算表12" sheetId="17" r:id="rId17"/>
  </sheets>
  <calcPr calcId="144525"/>
</workbook>
</file>

<file path=xl/sharedStrings.xml><?xml version="1.0" encoding="utf-8"?>
<sst xmlns="http://schemas.openxmlformats.org/spreadsheetml/2006/main" count="901" uniqueCount="394">
  <si>
    <t>预算01-1表</t>
  </si>
  <si>
    <t>2026年部门财务收支预算总表</t>
  </si>
  <si>
    <t>单位名称：迪庆藏族自治州档案馆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</si>
  <si>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</si>
  <si>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</si>
  <si>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</si>
  <si>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</si>
  <si>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</si>
  <si>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</si>
  <si>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</si>
  <si>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</si>
  <si>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</si>
  <si>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</si>
  <si>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</si>
  <si>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</si>
  <si>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</si>
  <si>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</si>
  <si>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</si>
  <si>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</si>
  <si>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</si>
  <si>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</si>
  <si>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</si>
  <si>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</si>
  <si>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</si>
  <si>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</si>
  <si>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</si>
  <si>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</si>
  <si>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</si>
  <si>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</si>
  <si>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</si>
  <si>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</si>
  <si>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</si>
  <si>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</si>
  <si>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</si>
  <si>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</si>
  <si>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</si>
  <si>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</si>
  <si>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</si>
  <si>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</si>
  <si>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</si>
  <si>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</si>
  <si>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</si>
  <si>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</si>
  <si>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</si>
  <si>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</si>
  <si>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</si>
  <si>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</si>
  <si>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</si>
  <si>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</si>
  <si>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</si>
  <si>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</si>
  <si>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</si>
  <si>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</si>
  <si>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155001</t>
  </si>
  <si>
    <t>迪庆藏族自治州档案馆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</si>
  <si>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</si>
  <si>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</si>
  <si>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</si>
  <si>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</si>
  <si>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</si>
  <si>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</si>
  <si>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</si>
  <si>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</si>
  <si>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</si>
  <si>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</si>
  <si>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</si>
  <si>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</si>
  <si>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</si>
  <si>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</si>
  <si>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</si>
  <si>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20126</t>
  </si>
  <si>
    <t>2012601</t>
  </si>
  <si>
    <t>2012604</t>
  </si>
  <si>
    <t>208</t>
  </si>
  <si>
    <t>社会保障和就业支出</t>
  </si>
  <si>
    <t>20805</t>
  </si>
  <si>
    <t>2080505</t>
  </si>
  <si>
    <t>2080506</t>
  </si>
  <si>
    <t>2080599</t>
  </si>
  <si>
    <t>210</t>
  </si>
  <si>
    <t>卫生健康支出</t>
  </si>
  <si>
    <t>21011</t>
  </si>
  <si>
    <t>2101101</t>
  </si>
  <si>
    <t>2101102</t>
  </si>
  <si>
    <t>2101103</t>
  </si>
  <si>
    <t>2101199</t>
  </si>
  <si>
    <t>221</t>
  </si>
  <si>
    <t>住房保障支出</t>
  </si>
  <si>
    <t>22102</t>
  </si>
  <si>
    <t>2210201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</si>
  <si>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</si>
  <si>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</si>
  <si>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</si>
  <si>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</si>
  <si>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</si>
  <si>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</si>
  <si>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</si>
  <si>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</si>
  <si>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</si>
  <si>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</si>
  <si>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</si>
  <si>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</si>
  <si>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</si>
  <si>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</si>
  <si>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</si>
  <si>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</si>
  <si>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</si>
  <si>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</si>
  <si>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</si>
  <si>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</si>
  <si>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</si>
  <si>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</si>
  <si>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</si>
  <si>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</si>
  <si>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</si>
  <si>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</si>
  <si>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</si>
  <si>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</si>
  <si>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</si>
  <si>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</si>
  <si>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档案事务</t>
  </si>
  <si>
    <t>行政运行</t>
  </si>
  <si>
    <t>档案馆</t>
  </si>
  <si>
    <t>行政事业单位养老支出</t>
  </si>
  <si>
    <t>机关事业单位基本养老保险缴费支出</t>
  </si>
  <si>
    <t>其他行政事业单位养老支出</t>
  </si>
  <si>
    <t>行政事业单位医疗</t>
  </si>
  <si>
    <t>事业单位医疗</t>
  </si>
  <si>
    <t>公务员医疗补助</t>
  </si>
  <si>
    <t>其他行政事业单位医疗支出</t>
  </si>
  <si>
    <t>住房改革支出</t>
  </si>
  <si>
    <t>住房公积金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</si>
  <si>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</si>
  <si>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</si>
  <si>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</si>
  <si>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</si>
  <si>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</si>
  <si>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</si>
  <si>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</si>
  <si>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</si>
  <si>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</si>
  <si>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</si>
  <si>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</si>
  <si>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</si>
  <si>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</si>
  <si>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</si>
  <si>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</si>
  <si>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</si>
  <si>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</si>
  <si>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</si>
  <si>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</si>
  <si>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</si>
  <si>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</si>
  <si>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</si>
  <si>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</si>
  <si>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</si>
  <si>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</si>
  <si>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</si>
  <si>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533400210000000017354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</si>
  <si>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</si>
  <si>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</si>
  <si>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</si>
  <si>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</si>
  <si>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</si>
  <si>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</si>
  <si>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</si>
  <si>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533400231100001406500</t>
  </si>
  <si>
    <t>事业人员规范后绩效奖</t>
  </si>
  <si>
    <t>533400210000000017355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</si>
  <si>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</si>
  <si>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</si>
  <si>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</si>
  <si>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</si>
  <si>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</si>
  <si>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</si>
  <si>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</si>
  <si>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</si>
  <si>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</si>
  <si>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533400210000000017356</t>
  </si>
  <si>
    <t>30113</t>
  </si>
  <si>
    <t>533400210000000017361</t>
  </si>
  <si>
    <t>一般公用经费</t>
  </si>
  <si>
    <t>30201</t>
  </si>
  <si>
    <t>办公费</t>
  </si>
  <si>
    <t>30207</t>
  </si>
  <si>
    <t>邮电费</t>
  </si>
  <si>
    <t>30206</t>
  </si>
  <si>
    <t>电费</t>
  </si>
  <si>
    <t>30205</t>
  </si>
  <si>
    <t>水费</t>
  </si>
  <si>
    <t>533400221100000225493</t>
  </si>
  <si>
    <t>30217</t>
  </si>
  <si>
    <t>30208</t>
  </si>
  <si>
    <t>取暖费</t>
  </si>
  <si>
    <t>30299</t>
  </si>
  <si>
    <t>其他商品和服务支出</t>
  </si>
  <si>
    <t>533400231100001406502</t>
  </si>
  <si>
    <t>办公取暖费</t>
  </si>
  <si>
    <t>533400210000000017360</t>
  </si>
  <si>
    <t>工会经费</t>
  </si>
  <si>
    <t>30228</t>
  </si>
  <si>
    <t>533400241100002148614</t>
  </si>
  <si>
    <t>体检费</t>
  </si>
  <si>
    <t>533400261100004880424</t>
  </si>
  <si>
    <t>福利费</t>
  </si>
  <si>
    <t>533400261100004880433</t>
  </si>
  <si>
    <t>离退休人员公用经费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</si>
  <si>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</si>
  <si>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</si>
  <si>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</si>
  <si>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</si>
  <si>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</si>
  <si>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</si>
  <si>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</si>
  <si>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档案运行维护保障专项经费</t>
  </si>
  <si>
    <t>事业发展类</t>
  </si>
  <si>
    <t>533400210000000017639</t>
  </si>
  <si>
    <t>30211</t>
  </si>
  <si>
    <t>差旅费</t>
  </si>
  <si>
    <t>30213</t>
  </si>
  <si>
    <t>维修（护）费</t>
  </si>
  <si>
    <t>30226</t>
  </si>
  <si>
    <t>劳务费</t>
  </si>
  <si>
    <t>30227</t>
  </si>
  <si>
    <t>委托业务费</t>
  </si>
  <si>
    <t>无标题资金</t>
  </si>
  <si>
    <t>专项业务类</t>
  </si>
  <si>
    <t>533400251100004089123</t>
  </si>
  <si>
    <t>30907</t>
  </si>
  <si>
    <t>信息网络及软件购置更新</t>
  </si>
  <si>
    <t>综合档案馆档案密集架专项资金</t>
  </si>
  <si>
    <t>533400210000000017871</t>
  </si>
  <si>
    <t>31002</t>
  </si>
  <si>
    <t>办公设备购置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</si>
  <si>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</si>
  <si>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</si>
  <si>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</si>
  <si>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</si>
  <si>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</si>
  <si>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</si>
  <si>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</si>
  <si>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</si>
  <si>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</si>
  <si>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</si>
  <si>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</si>
  <si>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</si>
  <si>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一、通过项目实施，2026年根据部门职能职责，做好档案信息化项目建设工作，计划完成机关、企事业单位、社会团体、人民群众对重点档案查阅利用人均量达390人次；接收档案2000卷，确保档案工作正常运行；确保馆藏国家档案资源、完整、安全和科学管护；开展档案收集保管以及资料日常保管维护基础性工作，确保馆藏档案、资料的安全完整为原则；实现信息基础设施安全可用、业务系统正常运行、档案数据的安全、完整。实现项目档案工作检查指导完成率达到98以上，覆盖完成不低于60个单位，群众满意度不低于85%，为我州经济建设、编史修志、落实政策、机关查考、调解纠纷、核实工龄、工作调动、学术研究等方面提供了大量准确、详实的第一手资料，解决了广大群众最实际的问题，进一步增强了档案馆的社会意识，档案查询利用服务工作受到群众和各单位的普遍好评，共收到300多条好评，进一步树立了档案馆服务群众、服务民生和服务全州经济社会发展的良好窗口形象。 
     二、目前迪庆州档案馆馆藏档案有8.1万卷，32万件；资料5400多册，2026年计划接收进馆档案2000卷左右；档案接收进馆完成率大于或者等于98%；档案接收进馆完成时间11个月以内完成；机关事业单位和社会公众查阅利用档案大于或者等于一年达到390人次；档案查阅利用率达到90%；社会公众对档案查阅利用满意度大于或者等于达到98%；档案查阅(使用)单位（人员）满意度达到98%以上。1、进一步加大到期档案的接收进馆力度。积极联系对接州级到期但未移交档案的单位，加快加大档案的征集接收进馆力度，不断丰富馆藏数量和种类。2、一步加快档案信息化建设。在新的一年里，立足“十四五”规划建设项目，全力加快现有纸质档案的数字化进程，力争取得新的突破。3、进一步抓好州级业务建设评价各项综合业务水平。进一步细化落实，对标对表，责任到人，查缺补漏现有的规章制度，全面提升迪庆州档案馆的综合业务水平。4、进一步提升业务素质和能力。强化学习，进一步加强档案信息人才培养，继续选派人员到省档案馆和先进州市档案馆学习借鉴。</t>
  </si>
  <si>
    <t>产出指标</t>
  </si>
  <si>
    <t>数量指标</t>
  </si>
  <si>
    <t>档案管理工作日常运行次数</t>
  </si>
  <si>
    <t>&gt;=</t>
  </si>
  <si>
    <t>30</t>
  </si>
  <si>
    <t>次</t>
  </si>
  <si>
    <t>定量指标</t>
  </si>
  <si>
    <t>反映档案管理工作日常运行情况。</t>
  </si>
  <si>
    <t>档案馆工作人员出差次数</t>
  </si>
  <si>
    <t>25</t>
  </si>
  <si>
    <t>人次</t>
  </si>
  <si>
    <t>反映档案馆工作人员出差情况。</t>
  </si>
  <si>
    <t>电梯及办公大楼零星维修次数</t>
  </si>
  <si>
    <t>反映每年对电梯和档案大楼维修维护的情况。</t>
  </si>
  <si>
    <t>公益岗位人员、代理记账服务公司以及保案劳务费用次数</t>
  </si>
  <si>
    <t>=</t>
  </si>
  <si>
    <t>12</t>
  </si>
  <si>
    <t>月</t>
  </si>
  <si>
    <t>反映支付公益岗位及保安服务费用情况。</t>
  </si>
  <si>
    <t>购买台式计算机数量</t>
  </si>
  <si>
    <t>台/套</t>
  </si>
  <si>
    <t>费用需要购买台式计算机数量的情况。</t>
  </si>
  <si>
    <t>电费度数</t>
  </si>
  <si>
    <t>50000</t>
  </si>
  <si>
    <t>千瓦时</t>
  </si>
  <si>
    <t>反映档案大楼运行一年电费度数情况</t>
  </si>
  <si>
    <t>租车次数</t>
  </si>
  <si>
    <t>反映到公车租赁平台租车的情况。</t>
  </si>
  <si>
    <t>支付电信公司网络费用次数</t>
  </si>
  <si>
    <t>反映支付电信公司网络费用情况。</t>
  </si>
  <si>
    <t>质量指标</t>
  </si>
  <si>
    <t>档案接收进馆完成率</t>
  </si>
  <si>
    <t>100</t>
  </si>
  <si>
    <t>%</t>
  </si>
  <si>
    <t>对实施修复后的国家重点档案进行质量检查，实现合格率100%</t>
  </si>
  <si>
    <t>公益岗位、保安人员、代理记账服务费用、档案大楼维护、购买计算机、电费等费用完成率</t>
  </si>
  <si>
    <t>反映公益岗位、保安人员、代理记账服务费用、档案大楼维护、购买计算机、电费、邮电费以及档案运行零星办公费用的情况。</t>
  </si>
  <si>
    <t>时效指标</t>
  </si>
  <si>
    <t>项目实施完成
时间</t>
  </si>
  <si>
    <t>11</t>
  </si>
  <si>
    <t>计划完成率=在规定时间内项目实施任务完成数/项目任务计划数*100%</t>
  </si>
  <si>
    <t>效益指标</t>
  </si>
  <si>
    <t>经济效益</t>
  </si>
  <si>
    <t>受益企业平均收益情况</t>
  </si>
  <si>
    <t>90</t>
  </si>
  <si>
    <t>社会效益</t>
  </si>
  <si>
    <t>部门工作正常运转天数</t>
  </si>
  <si>
    <t>365</t>
  </si>
  <si>
    <t>天</t>
  </si>
  <si>
    <t>反映部门根据工作职能职责完成工作天数情况。</t>
  </si>
  <si>
    <t>档案查阅利用率</t>
  </si>
  <si>
    <t>95</t>
  </si>
  <si>
    <t>定性指标</t>
  </si>
  <si>
    <t>反映档案阅读次数的情况。</t>
  </si>
  <si>
    <t>可持续影响</t>
  </si>
  <si>
    <t>档案运行项目有效期限</t>
  </si>
  <si>
    <t>反映档案运行维护保障项目有效期限情况。</t>
  </si>
  <si>
    <t>满意度指标</t>
  </si>
  <si>
    <t>服务对象满意度</t>
  </si>
  <si>
    <t>行政、企事业单位人员查阅档案满意度</t>
  </si>
  <si>
    <t>98</t>
  </si>
  <si>
    <t>反映阅读(使用)单位（人员）满意情况。阅读(使用)单位（人员）满意度=较满意和满意的问卷数/问卷调查总数*100%"</t>
  </si>
  <si>
    <t>社会公众对档案利用满意度</t>
  </si>
  <si>
    <t>96</t>
  </si>
  <si>
    <t>反映社会公众对档案利用服务的满意程度。</t>
  </si>
  <si>
    <t>通过项目实施，2026年目标完成综合档案馆档案密集架50立方米，项目完成投资额达10万元，实现项目购置设备数量完成100%，覆盖完成接收不少于2000卷档案；验收通过达到100%，使用人员满意度达到90%，使得馆藏档案数量和种类进一步丰富，以满足2026年接收档案数量，完成档案接收工作。确保馆藏档案资源完整、安全和科学管护；进一步做好馆藏档案、资料日常保管维护基础性工作；确保馆藏档案、资料的安全完整为原则，实现信息基础设施安全可用、业务系统正常运行、档案数据的安全、完整；确保档案的有效利用和绝对安全。</t>
  </si>
  <si>
    <t>档案密集架购置设备数量</t>
  </si>
  <si>
    <t>50</t>
  </si>
  <si>
    <t>平方米/公里/立方/亩等</t>
  </si>
  <si>
    <t>反映购置数量完成情况。</t>
  </si>
  <si>
    <t>档案密集架购置计划完成率</t>
  </si>
  <si>
    <t>反映部门购置计划执行情况购置计划执行情况。
购置计划完成率=（实际购置交付装备数量/计划购置交付装备数量）*100%。</t>
  </si>
  <si>
    <t>档案密集架验收通过率</t>
  </si>
  <si>
    <t>反映设备购置的产品质量情况。
验收通过率=（通过验收的购置数量/购置总数量）*100%。</t>
  </si>
  <si>
    <t>档案密集架设备利用率</t>
  </si>
  <si>
    <t>反映设备利用情况。
设备利用率=（投入使用设备数/购置设备总数）*100%。</t>
  </si>
  <si>
    <t>档案密集架完工及时率</t>
  </si>
  <si>
    <t>反映新购设备按时部署情况。
设备部署及时率=（及时部署设备数量/新购设备总数）*100%。</t>
  </si>
  <si>
    <t>档案密集架使用年限</t>
  </si>
  <si>
    <t>70</t>
  </si>
  <si>
    <t>年</t>
  </si>
  <si>
    <t>反映新投入设备使用年限情况。</t>
  </si>
  <si>
    <t>使用人员满意度</t>
  </si>
  <si>
    <t>反映服务对象对购置设备的整体满意情况。
使用人员满意度=（对购置设备满意的人数/问卷调查人数）*100%。</t>
  </si>
  <si>
    <t>预算06表</t>
  </si>
  <si>
    <t>2026年政府性基金预算支出预算表</t>
  </si>
  <si>
    <t>政府性基金预算支出</t>
  </si>
  <si>
    <t>本单位无部门政府性基金预算支出，故2026年部门政府性基金预算支出预算表为空。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</si>
  <si>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</si>
  <si>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</si>
  <si>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</si>
  <si>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</si>
  <si>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</si>
  <si>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</si>
  <si>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</si>
  <si>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</si>
  <si>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</si>
  <si>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</si>
  <si>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</si>
  <si>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</si>
  <si>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</t>
  </si>
  <si>
    <t>A05040101 复印纸</t>
  </si>
  <si>
    <t>件</t>
  </si>
  <si>
    <t>预算08表</t>
  </si>
  <si>
    <t>2026年部门政府购买服务预算表</t>
  </si>
  <si>
    <t>政府购买服务项目</t>
  </si>
  <si>
    <t>政府购买服务目录</t>
  </si>
  <si>
    <t>本单位无部门政府购买服务预算支出，故2026年部门政府购买服务预算表为空。</t>
  </si>
  <si>
    <t>预算09-1表</t>
  </si>
  <si>
    <t>2026年州对下转移支付预算表</t>
  </si>
  <si>
    <t>单位名称（项目）</t>
  </si>
  <si>
    <t>地区</t>
  </si>
  <si>
    <t>政府性基金</t>
  </si>
  <si>
    <t>香格里拉</t>
  </si>
  <si>
    <t>维西</t>
  </si>
  <si>
    <t>德钦</t>
  </si>
  <si>
    <t>香格里拉产业园区</t>
  </si>
  <si>
    <t>未分配到地区数</t>
  </si>
  <si>
    <t>本单位无州对下转移支付预算支出，故2026年州对下转移支付预算表为空。</t>
  </si>
  <si>
    <t>预算09-2表</t>
  </si>
  <si>
    <t>2026年州对下转移支付绩效目标表</t>
  </si>
  <si>
    <t>本单位无州对下转移支付预算支出，故2026年州对下转移支付绩效目标表为空。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</si>
  <si>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</si>
  <si>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</si>
  <si>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</si>
  <si>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</si>
  <si>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</si>
  <si>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</si>
  <si>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</si>
  <si>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</si>
  <si>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</si>
  <si>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</si>
  <si>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</si>
  <si>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注：涉及土地使用权、房屋、公务用车购置，按照现行相关管理制度规定报批，以职能部门审批意见为准。</t>
  </si>
  <si>
    <t>本单位无新增资产配置情况，故2026年新增资产配置表为空。</t>
  </si>
  <si>
    <t>预算11表</t>
  </si>
  <si>
    <t>2026年上级转移支付补助项目支出预算表</t>
  </si>
  <si>
    <t>上级补助</t>
  </si>
  <si>
    <t>本单位无上级转移支付补助项目支出预算，故202年上级转移支付补助项目支出预算表为空。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</si>
  <si>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</si>
  <si>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</si>
  <si>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</si>
  <si>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</si>
  <si>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</si>
  <si>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</si>
  <si>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313 事业发展类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</si>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</sst>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m/dd"/>
    <numFmt numFmtId="177" formatCode="yyyy/mm/dd\ hh:mm:ss"/>
    <numFmt numFmtId="44" formatCode="_ &quot;￥&quot;* #,##0.00_ ;_ &quot;￥&quot;* \-#,##0.00_ ;_ &quot;￥&quot;* &quot;-&quot;??_ ;_ @_ "/>
    <numFmt numFmtId="178" formatCode="#,##0.00;\-#,##0.00;;@"/>
    <numFmt numFmtId="179" formatCode="hh:mm:ss"/>
    <numFmt numFmtId="180" formatCode="#,##0;\-#,##0;;@"/>
  </numFmts>
  <fonts count="4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4" fillId="1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0" fillId="0" borderId="7">
      <alignment horizontal="right" vertical="center"/>
    </xf>
    <xf numFmtId="0" fontId="28" fillId="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10" fillId="0" borderId="7">
      <alignment horizontal="right" vertical="center"/>
    </xf>
    <xf numFmtId="0" fontId="37" fillId="0" borderId="0" applyNumberFormat="0" applyFill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45" fillId="31" borderId="21" applyNumberFormat="0" applyAlignment="0" applyProtection="0">
      <alignment vertical="center"/>
    </xf>
    <xf numFmtId="0" fontId="46" fillId="31" borderId="14" applyNumberFormat="0" applyAlignment="0" applyProtection="0">
      <alignment vertical="center"/>
    </xf>
    <xf numFmtId="0" fontId="42" fillId="29" borderId="18" applyNumberForma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0" fontId="10" fillId="0" borderId="7">
      <alignment horizontal="right" vertical="center"/>
    </xf>
    <xf numFmtId="0" fontId="28" fillId="24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178" fontId="10" fillId="0" borderId="7">
      <alignment horizontal="right" vertical="center"/>
    </xf>
    <xf numFmtId="49" fontId="10" fillId="0" borderId="7">
      <alignment horizontal="left" vertical="center" wrapText="1"/>
    </xf>
    <xf numFmtId="178" fontId="10" fillId="0" borderId="7">
      <alignment horizontal="right" vertical="center"/>
    </xf>
    <xf numFmtId="179" fontId="10" fillId="0" borderId="7">
      <alignment horizontal="right" vertical="center"/>
    </xf>
    <xf numFmtId="180" fontId="10" fillId="0" borderId="7">
      <alignment horizontal="right" vertical="center"/>
    </xf>
  </cellStyleXfs>
  <cellXfs count="227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6" fillId="0" borderId="7" xfId="0" applyFont="1" applyFill="1" applyBorder="1" applyAlignment="1" applyProtection="1">
      <alignment horizontal="left" vertical="center"/>
      <protection locked="0"/>
    </xf>
    <xf numFmtId="4" fontId="4" fillId="0" borderId="7" xfId="0" applyNumberFormat="1" applyFont="1" applyFill="1" applyBorder="1" applyAlignment="1" applyProtection="1">
      <alignment horizontal="right" vertical="center" wrapText="1"/>
      <protection locked="0"/>
    </xf>
    <xf numFmtId="178" fontId="6" fillId="0" borderId="7" xfId="54" applyNumberFormat="1" applyFont="1" applyBorder="1">
      <alignment horizontal="right" vertical="center"/>
    </xf>
    <xf numFmtId="49" fontId="6" fillId="0" borderId="7" xfId="53" applyFont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178" fontId="7" fillId="0" borderId="7" xfId="54" applyNumberFormat="1" applyFont="1" applyBorder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6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Border="1"/>
    <xf numFmtId="49" fontId="10" fillId="0" borderId="0" xfId="53" applyNumberFormat="1" applyFont="1" applyBorder="1">
      <alignment horizontal="left" vertical="center" wrapText="1"/>
    </xf>
    <xf numFmtId="49" fontId="10" fillId="0" borderId="0" xfId="53" applyNumberFormat="1" applyFont="1" applyBorder="1" applyAlignment="1">
      <alignment horizontal="right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left" vertical="center" wrapText="1" indent="1"/>
    </xf>
    <xf numFmtId="49" fontId="12" fillId="0" borderId="7" xfId="53" applyNumberFormat="1" applyFont="1" applyBorder="1">
      <alignment horizontal="left" vertical="center" wrapText="1"/>
    </xf>
    <xf numFmtId="180" fontId="10" fillId="0" borderId="7" xfId="56" applyNumberFormat="1" applyFont="1" applyBorder="1">
      <alignment horizontal="right" vertical="center"/>
    </xf>
    <xf numFmtId="178" fontId="10" fillId="0" borderId="7" xfId="54" applyNumberFormat="1" applyFont="1" applyBorder="1">
      <alignment horizontal="right" vertical="center"/>
    </xf>
    <xf numFmtId="49" fontId="14" fillId="0" borderId="7" xfId="53" applyNumberFormat="1" applyFont="1" applyBorder="1" applyAlignment="1">
      <alignment horizontal="center" vertical="center" wrapText="1"/>
    </xf>
    <xf numFmtId="180" fontId="15" fillId="0" borderId="7" xfId="56" applyNumberFormat="1" applyFont="1" applyBorder="1">
      <alignment horizontal="right" vertical="center"/>
    </xf>
    <xf numFmtId="178" fontId="15" fillId="0" borderId="7" xfId="54" applyNumberFormat="1" applyFont="1" applyBorder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8" fontId="6" fillId="0" borderId="7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49" fontId="6" fillId="0" borderId="7" xfId="53" applyNumberFormat="1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1" xfId="0" applyFont="1" applyBorder="1" applyAlignment="1">
      <alignment horizontal="left" vertical="center" wrapText="1"/>
    </xf>
    <xf numFmtId="4" fontId="4" fillId="0" borderId="11" xfId="0" applyNumberFormat="1" applyFont="1" applyBorder="1" applyAlignment="1" applyProtection="1">
      <alignment horizontal="right" vertical="center"/>
      <protection locked="0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4" fontId="19" fillId="0" borderId="11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right" vertical="center"/>
    </xf>
    <xf numFmtId="4" fontId="4" fillId="0" borderId="11" xfId="0" applyNumberFormat="1" applyFont="1" applyFill="1" applyBorder="1" applyAlignment="1" applyProtection="1">
      <alignment horizontal="right" vertical="center"/>
      <protection locked="0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left"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21" fillId="0" borderId="7" xfId="0" applyFont="1" applyFill="1" applyBorder="1" applyAlignment="1" applyProtection="1">
      <alignment horizontal="left" vertical="center" wrapText="1"/>
    </xf>
    <xf numFmtId="0" fontId="21" fillId="0" borderId="7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top"/>
      <protection locked="0"/>
    </xf>
    <xf numFmtId="0" fontId="21" fillId="0" borderId="7" xfId="0" applyFont="1" applyFill="1" applyBorder="1" applyAlignment="1" applyProtection="1">
      <alignment vertical="center" wrapText="1"/>
    </xf>
    <xf numFmtId="49" fontId="6" fillId="0" borderId="7" xfId="53" applyFont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left" vertical="top" wrapText="1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78" fontId="6" fillId="0" borderId="7" xfId="54" applyFont="1">
      <alignment horizontal="right" vertical="center"/>
    </xf>
    <xf numFmtId="4" fontId="4" fillId="0" borderId="7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Border="1" applyAlignment="1">
      <alignment vertical="top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4" fontId="4" fillId="0" borderId="7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vertical="center"/>
    </xf>
    <xf numFmtId="0" fontId="23" fillId="0" borderId="7" xfId="0" applyFont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22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" fontId="6" fillId="0" borderId="7" xfId="0" applyNumberFormat="1" applyFont="1" applyFill="1" applyBorder="1" applyAlignment="1" applyProtection="1">
      <alignment horizontal="right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" fontId="6" fillId="0" borderId="7" xfId="0" applyNumberFormat="1" applyFont="1" applyFill="1" applyBorder="1" applyAlignment="1" applyProtection="1">
      <alignment horizontal="right" vertical="center" wrapText="1"/>
    </xf>
    <xf numFmtId="0" fontId="4" fillId="0" borderId="7" xfId="0" applyFont="1" applyFill="1" applyBorder="1" applyAlignment="1" applyProtection="1">
      <alignment horizontal="left" vertical="center" wrapText="1" indent="1"/>
    </xf>
    <xf numFmtId="0" fontId="4" fillId="0" borderId="7" xfId="0" applyFont="1" applyFill="1" applyBorder="1" applyAlignment="1" applyProtection="1">
      <alignment horizontal="left" vertical="center" wrapText="1" indent="2"/>
    </xf>
    <xf numFmtId="0" fontId="21" fillId="0" borderId="2" xfId="0" applyFont="1" applyFill="1" applyBorder="1" applyAlignment="1" applyProtection="1">
      <alignment horizontal="center" vertical="center"/>
    </xf>
    <xf numFmtId="0" fontId="21" fillId="0" borderId="4" xfId="0" applyFont="1" applyFill="1" applyBorder="1" applyAlignment="1" applyProtection="1">
      <alignment horizontal="center" vertical="center"/>
    </xf>
    <xf numFmtId="4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6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4" fillId="0" borderId="7" xfId="0" applyNumberFormat="1" applyFont="1" applyFill="1" applyBorder="1" applyAlignment="1" applyProtection="1">
      <alignment vertical="center"/>
    </xf>
    <xf numFmtId="49" fontId="19" fillId="0" borderId="7" xfId="53" applyNumberFormat="1" applyFont="1" applyBorder="1">
      <alignment horizontal="left" vertical="center" wrapText="1"/>
    </xf>
    <xf numFmtId="0" fontId="6" fillId="0" borderId="7" xfId="0" applyFont="1" applyBorder="1" applyAlignment="1">
      <alignment vertical="center"/>
    </xf>
    <xf numFmtId="49" fontId="6" fillId="0" borderId="7" xfId="53" applyNumberFormat="1" applyFont="1" applyBorder="1">
      <alignment horizontal="left" vertical="center" wrapText="1"/>
    </xf>
    <xf numFmtId="4" fontId="4" fillId="0" borderId="7" xfId="0" applyNumberFormat="1" applyFont="1" applyFill="1" applyBorder="1" applyAlignment="1" applyProtection="1">
      <alignment vertical="center"/>
      <protection locked="0"/>
    </xf>
    <xf numFmtId="0" fontId="4" fillId="0" borderId="7" xfId="0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4" fontId="4" fillId="0" borderId="7" xfId="0" applyNumberFormat="1" applyFont="1" applyBorder="1" applyAlignment="1">
      <alignment horizontal="right"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4" fontId="19" fillId="0" borderId="7" xfId="0" applyNumberFormat="1" applyFont="1" applyFill="1" applyBorder="1" applyAlignment="1" applyProtection="1">
      <alignment vertical="center"/>
    </xf>
    <xf numFmtId="0" fontId="19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vertical="center"/>
    </xf>
    <xf numFmtId="0" fontId="21" fillId="0" borderId="4" xfId="0" applyFont="1" applyFill="1" applyBorder="1" applyAlignment="1" applyProtection="1">
      <alignment horizontal="center" vertical="center" wrapText="1"/>
    </xf>
    <xf numFmtId="178" fontId="6" fillId="0" borderId="0" xfId="0" applyNumberFormat="1" applyFont="1" applyBorder="1" applyAlignment="1">
      <alignment horizontal="right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6" xfId="0" applyFont="1" applyFill="1" applyBorder="1" applyAlignment="1" applyProtection="1">
      <alignment vertical="center" wrapText="1"/>
    </xf>
    <xf numFmtId="0" fontId="4" fillId="0" borderId="11" xfId="0" applyFont="1" applyFill="1" applyBorder="1" applyAlignment="1" applyProtection="1">
      <alignment vertical="center" wrapText="1"/>
    </xf>
    <xf numFmtId="4" fontId="4" fillId="0" borderId="11" xfId="0" applyNumberFormat="1" applyFont="1" applyFill="1" applyBorder="1" applyAlignment="1" applyProtection="1">
      <alignment vertical="center"/>
    </xf>
    <xf numFmtId="4" fontId="4" fillId="0" borderId="11" xfId="0" applyNumberFormat="1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vertical="center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top"/>
    </xf>
    <xf numFmtId="4" fontId="4" fillId="0" borderId="7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/>
    </xf>
    <xf numFmtId="49" fontId="6" fillId="0" borderId="7" xfId="53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4" fontId="19" fillId="0" borderId="7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178" fontId="19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  <xf numFmtId="49" fontId="6" fillId="0" borderId="7" xfId="53" applyNumberFormat="1" applyFont="1" applyBorder="1" applyAlignment="1" quotePrefix="1">
      <alignment horizontal="left" vertical="center" wrapText="1"/>
    </xf>
    <xf numFmtId="49" fontId="6" fillId="0" borderId="7" xfId="53" applyNumberFormat="1" applyFont="1" applyBorder="1" quotePrefix="1">
      <alignment horizontal="left" vertical="center" wrapText="1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6" fillId="0" borderId="0" xfId="0" applyFont="1" applyBorder="1" applyAlignment="1" quotePrefix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C26" sqref="C26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14" t="s">
        <v>0</v>
      </c>
    </row>
    <row r="2" ht="36" customHeight="1" spans="1:4">
      <c r="A2" s="54" t="s">
        <v>1</v>
      </c>
      <c r="B2" s="215"/>
      <c r="C2" s="215"/>
      <c r="D2" s="215"/>
    </row>
    <row r="3" ht="21" customHeight="1" spans="1:4">
      <c r="A3" s="104" t="s">
        <v>2</v>
      </c>
      <c r="B3" s="169"/>
      <c r="C3" s="169"/>
      <c r="D3" s="113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82" t="s">
        <v>9</v>
      </c>
      <c r="B7" s="216">
        <v>4569217</v>
      </c>
      <c r="C7" s="227" t="s">
        <v>10</v>
      </c>
      <c r="D7" s="216">
        <v>3605584.52</v>
      </c>
    </row>
    <row r="8" ht="25.4" customHeight="1" spans="1:4">
      <c r="A8" s="182" t="s">
        <v>11</v>
      </c>
      <c r="B8" s="216"/>
      <c r="C8" s="227" t="s">
        <v>12</v>
      </c>
      <c r="D8" s="216"/>
    </row>
    <row r="9" ht="25.4" customHeight="1" spans="1:4">
      <c r="A9" s="182" t="s">
        <v>13</v>
      </c>
      <c r="B9" s="216"/>
      <c r="C9" s="227" t="s">
        <v>14</v>
      </c>
      <c r="D9" s="216">
        <v>431131.2</v>
      </c>
    </row>
    <row r="10" ht="25.4" customHeight="1" spans="1:4">
      <c r="A10" s="182" t="s">
        <v>15</v>
      </c>
      <c r="B10" s="217"/>
      <c r="C10" s="227" t="s">
        <v>16</v>
      </c>
      <c r="D10" s="216">
        <v>380725.02</v>
      </c>
    </row>
    <row r="11" ht="25.4" customHeight="1" spans="1:4">
      <c r="A11" s="182" t="s">
        <v>17</v>
      </c>
      <c r="B11" s="216"/>
      <c r="C11" s="227" t="s">
        <v>18</v>
      </c>
      <c r="D11" s="216"/>
    </row>
    <row r="12" ht="25.4" customHeight="1" spans="1:4">
      <c r="A12" s="182" t="s">
        <v>19</v>
      </c>
      <c r="B12" s="217"/>
      <c r="C12" s="227" t="s">
        <v>20</v>
      </c>
      <c r="D12" s="216">
        <v>330374.16</v>
      </c>
    </row>
    <row r="13" ht="25.4" customHeight="1" spans="1:4">
      <c r="A13" s="182" t="s">
        <v>21</v>
      </c>
      <c r="B13" s="217"/>
      <c r="C13" s="227" t="s">
        <v>22</v>
      </c>
      <c r="D13" s="216"/>
    </row>
    <row r="14" ht="25.4" customHeight="1" spans="1:4">
      <c r="A14" s="182" t="s">
        <v>23</v>
      </c>
      <c r="B14" s="217"/>
      <c r="C14" s="77"/>
      <c r="D14" s="216"/>
    </row>
    <row r="15" ht="25.4" customHeight="1" spans="1:4">
      <c r="A15" s="218" t="s">
        <v>24</v>
      </c>
      <c r="B15" s="217"/>
      <c r="C15" s="219"/>
      <c r="D15" s="216"/>
    </row>
    <row r="16" ht="25.4" customHeight="1" spans="1:4">
      <c r="A16" s="218" t="s">
        <v>25</v>
      </c>
      <c r="B16" s="216"/>
      <c r="C16" s="219"/>
      <c r="D16" s="216"/>
    </row>
    <row r="17" ht="25.4" customHeight="1" spans="1:4">
      <c r="A17" s="220" t="s">
        <v>26</v>
      </c>
      <c r="B17" s="221">
        <v>4569217.9</v>
      </c>
      <c r="C17" s="222" t="s">
        <v>27</v>
      </c>
      <c r="D17" s="221">
        <f>SUM(D7:D16)</f>
        <v>4747814.9</v>
      </c>
    </row>
    <row r="18" ht="25.4" customHeight="1" spans="1:4">
      <c r="A18" s="223" t="s">
        <v>28</v>
      </c>
      <c r="B18" s="221">
        <v>178597</v>
      </c>
      <c r="C18" s="222" t="s">
        <v>29</v>
      </c>
      <c r="D18" s="224"/>
    </row>
    <row r="19" ht="25.4" customHeight="1" spans="1:4">
      <c r="A19" s="225" t="s">
        <v>30</v>
      </c>
      <c r="B19" s="216">
        <v>178597</v>
      </c>
      <c r="C19" s="178" t="s">
        <v>30</v>
      </c>
      <c r="D19" s="217"/>
    </row>
    <row r="20" ht="25.4" customHeight="1" spans="1:4">
      <c r="A20" s="225" t="s">
        <v>31</v>
      </c>
      <c r="B20" s="216"/>
      <c r="C20" s="178" t="s">
        <v>32</v>
      </c>
      <c r="D20" s="217"/>
    </row>
    <row r="21" ht="25.4" customHeight="1" spans="1:4">
      <c r="A21" s="226" t="s">
        <v>33</v>
      </c>
      <c r="B21" s="221">
        <v>4747814.9</v>
      </c>
      <c r="C21" s="184" t="s">
        <v>34</v>
      </c>
      <c r="D21" s="221">
        <v>4747814.9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D20" sqref="D20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15" t="s">
        <v>331</v>
      </c>
    </row>
    <row r="2" ht="28.5" customHeight="1" spans="1:6">
      <c r="A2" s="30" t="s">
        <v>332</v>
      </c>
      <c r="B2" s="30"/>
      <c r="C2" s="30"/>
      <c r="D2" s="30"/>
      <c r="E2" s="30"/>
      <c r="F2" s="30"/>
    </row>
    <row r="3" ht="15" customHeight="1" spans="1:6">
      <c r="A3" s="116" t="s">
        <v>2</v>
      </c>
      <c r="B3" s="117"/>
      <c r="C3" s="117"/>
      <c r="D3" s="66"/>
      <c r="E3" s="66"/>
      <c r="F3" s="118" t="s">
        <v>3</v>
      </c>
    </row>
    <row r="4" ht="18.75" customHeight="1" spans="1:6">
      <c r="A4" s="10" t="s">
        <v>143</v>
      </c>
      <c r="B4" s="10" t="s">
        <v>57</v>
      </c>
      <c r="C4" s="10" t="s">
        <v>58</v>
      </c>
      <c r="D4" s="16" t="s">
        <v>333</v>
      </c>
      <c r="E4" s="119"/>
      <c r="F4" s="119"/>
    </row>
    <row r="5" ht="30" customHeight="1" spans="1:6">
      <c r="A5" s="19"/>
      <c r="B5" s="19"/>
      <c r="C5" s="19"/>
      <c r="D5" s="16" t="s">
        <v>39</v>
      </c>
      <c r="E5" s="119" t="s">
        <v>66</v>
      </c>
      <c r="F5" s="119" t="s">
        <v>67</v>
      </c>
    </row>
    <row r="6" ht="16.5" customHeight="1" spans="1:6">
      <c r="A6" s="119">
        <v>1</v>
      </c>
      <c r="B6" s="119">
        <v>2</v>
      </c>
      <c r="C6" s="119">
        <v>3</v>
      </c>
      <c r="D6" s="119">
        <v>4</v>
      </c>
      <c r="E6" s="119">
        <v>5</v>
      </c>
      <c r="F6" s="119">
        <v>6</v>
      </c>
    </row>
    <row r="7" ht="24" customHeight="1" spans="1:6">
      <c r="A7" s="119"/>
      <c r="B7" s="119"/>
      <c r="C7" s="119"/>
      <c r="D7" s="119"/>
      <c r="E7" s="119"/>
      <c r="F7" s="119"/>
    </row>
    <row r="8" ht="24" customHeight="1" spans="1:6">
      <c r="A8" s="119"/>
      <c r="B8" s="119"/>
      <c r="C8" s="119"/>
      <c r="D8" s="119"/>
      <c r="E8" s="119"/>
      <c r="F8" s="119"/>
    </row>
    <row r="9" ht="24" customHeight="1" spans="1:6">
      <c r="A9" s="119"/>
      <c r="B9" s="119"/>
      <c r="C9" s="119"/>
      <c r="D9" s="119"/>
      <c r="E9" s="119"/>
      <c r="F9" s="119"/>
    </row>
    <row r="10" ht="24" customHeight="1" spans="1:6">
      <c r="A10" s="119"/>
      <c r="B10" s="119"/>
      <c r="C10" s="119"/>
      <c r="D10" s="119"/>
      <c r="E10" s="119"/>
      <c r="F10" s="119"/>
    </row>
    <row r="11" ht="24" customHeight="1" spans="1:6">
      <c r="A11" s="119"/>
      <c r="B11" s="119"/>
      <c r="C11" s="119"/>
      <c r="D11" s="119"/>
      <c r="E11" s="119"/>
      <c r="F11" s="119"/>
    </row>
    <row r="12" ht="24" customHeight="1" spans="1:6">
      <c r="A12" s="32"/>
      <c r="B12" s="32"/>
      <c r="C12" s="32"/>
      <c r="D12" s="24"/>
      <c r="E12" s="24"/>
      <c r="F12" s="24"/>
    </row>
    <row r="13" s="1" customFormat="1" ht="17.25" customHeight="1" spans="1:6">
      <c r="A13" s="120" t="s">
        <v>90</v>
      </c>
      <c r="B13" s="121"/>
      <c r="C13" s="121" t="s">
        <v>90</v>
      </c>
      <c r="D13" s="29"/>
      <c r="E13" s="29"/>
      <c r="F13" s="29"/>
    </row>
    <row r="14" customHeight="1" spans="1:1">
      <c r="A14" t="s">
        <v>334</v>
      </c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"/>
  <sheetViews>
    <sheetView showZeros="0" workbookViewId="0">
      <selection activeCell="D22" sqref="D22"/>
    </sheetView>
  </sheetViews>
  <sheetFormatPr defaultColWidth="10.3833333333333" defaultRowHeight="14.25" customHeight="1"/>
  <cols>
    <col min="1" max="1" width="17.75" customWidth="1"/>
    <col min="2" max="2" width="10.3833333333333" customWidth="1"/>
    <col min="3" max="3" width="15.25" customWidth="1"/>
    <col min="4" max="16384" width="10.3833333333333" customWidth="1"/>
  </cols>
  <sheetData>
    <row r="1" ht="13.5" customHeight="1" spans="15:17">
      <c r="O1" s="60"/>
      <c r="P1" s="60"/>
      <c r="Q1" s="113" t="s">
        <v>335</v>
      </c>
    </row>
    <row r="2" ht="27.75" customHeight="1" spans="1:17">
      <c r="A2" s="63" t="s">
        <v>336</v>
      </c>
      <c r="B2" s="30"/>
      <c r="C2" s="30"/>
      <c r="D2" s="30"/>
      <c r="E2" s="30"/>
      <c r="F2" s="30"/>
      <c r="G2" s="30"/>
      <c r="H2" s="30"/>
      <c r="I2" s="30"/>
      <c r="J2" s="30"/>
      <c r="K2" s="55"/>
      <c r="L2" s="30"/>
      <c r="M2" s="30"/>
      <c r="N2" s="30"/>
      <c r="O2" s="55"/>
      <c r="P2" s="55"/>
      <c r="Q2" s="30"/>
    </row>
    <row r="3" ht="18.75" customHeight="1" spans="1:17">
      <c r="A3" s="104" t="s">
        <v>2</v>
      </c>
      <c r="B3" s="7"/>
      <c r="C3" s="7"/>
      <c r="D3" s="7"/>
      <c r="E3" s="7"/>
      <c r="F3" s="7"/>
      <c r="G3" s="7"/>
      <c r="H3" s="7"/>
      <c r="I3" s="7"/>
      <c r="J3" s="7"/>
      <c r="O3" s="94"/>
      <c r="P3" s="94"/>
      <c r="Q3" s="114" t="s">
        <v>134</v>
      </c>
    </row>
    <row r="4" ht="15.75" customHeight="1" spans="1:17">
      <c r="A4" s="10" t="s">
        <v>337</v>
      </c>
      <c r="B4" s="80" t="s">
        <v>338</v>
      </c>
      <c r="C4" s="80" t="s">
        <v>339</v>
      </c>
      <c r="D4" s="80" t="s">
        <v>340</v>
      </c>
      <c r="E4" s="80" t="s">
        <v>341</v>
      </c>
      <c r="F4" s="80" t="s">
        <v>342</v>
      </c>
      <c r="G4" s="70" t="s">
        <v>150</v>
      </c>
      <c r="H4" s="70"/>
      <c r="I4" s="70"/>
      <c r="J4" s="70"/>
      <c r="K4" s="81"/>
      <c r="L4" s="70"/>
      <c r="M4" s="70"/>
      <c r="N4" s="70"/>
      <c r="O4" s="96"/>
      <c r="P4" s="81"/>
      <c r="Q4" s="97"/>
    </row>
    <row r="5" ht="17.25" customHeight="1" spans="1:17">
      <c r="A5" s="15"/>
      <c r="B5" s="82"/>
      <c r="C5" s="82"/>
      <c r="D5" s="82"/>
      <c r="E5" s="82"/>
      <c r="F5" s="82"/>
      <c r="G5" s="82" t="s">
        <v>39</v>
      </c>
      <c r="H5" s="82" t="s">
        <v>42</v>
      </c>
      <c r="I5" s="82" t="s">
        <v>343</v>
      </c>
      <c r="J5" s="82" t="s">
        <v>344</v>
      </c>
      <c r="K5" s="83" t="s">
        <v>345</v>
      </c>
      <c r="L5" s="98" t="s">
        <v>346</v>
      </c>
      <c r="M5" s="98"/>
      <c r="N5" s="98"/>
      <c r="O5" s="99"/>
      <c r="P5" s="100"/>
      <c r="Q5" s="84"/>
    </row>
    <row r="6" ht="54" customHeight="1" spans="1:17">
      <c r="A6" s="18"/>
      <c r="B6" s="84"/>
      <c r="C6" s="84"/>
      <c r="D6" s="84"/>
      <c r="E6" s="84"/>
      <c r="F6" s="84"/>
      <c r="G6" s="84"/>
      <c r="H6" s="84" t="s">
        <v>41</v>
      </c>
      <c r="I6" s="84"/>
      <c r="J6" s="84"/>
      <c r="K6" s="85"/>
      <c r="L6" s="84" t="s">
        <v>41</v>
      </c>
      <c r="M6" s="84" t="s">
        <v>52</v>
      </c>
      <c r="N6" s="84" t="s">
        <v>157</v>
      </c>
      <c r="O6" s="101" t="s">
        <v>48</v>
      </c>
      <c r="P6" s="85" t="s">
        <v>49</v>
      </c>
      <c r="Q6" s="84" t="s">
        <v>50</v>
      </c>
    </row>
    <row r="7" ht="15" customHeight="1" spans="1:17">
      <c r="A7" s="19">
        <v>1</v>
      </c>
      <c r="B7" s="105">
        <v>2</v>
      </c>
      <c r="C7" s="105">
        <v>3</v>
      </c>
      <c r="D7" s="105">
        <v>4</v>
      </c>
      <c r="E7" s="105">
        <v>5</v>
      </c>
      <c r="F7" s="105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</row>
    <row r="8" ht="21" customHeight="1" spans="1:17">
      <c r="A8" s="107" t="s">
        <v>54</v>
      </c>
      <c r="B8" s="108"/>
      <c r="C8" s="108"/>
      <c r="D8" s="108"/>
      <c r="E8" s="109"/>
      <c r="F8" s="110"/>
      <c r="G8" s="110"/>
      <c r="H8" s="110"/>
      <c r="I8" s="24"/>
      <c r="J8" s="24"/>
      <c r="K8" s="24"/>
      <c r="L8" s="24"/>
      <c r="M8" s="24"/>
      <c r="N8" s="24"/>
      <c r="O8" s="24"/>
      <c r="P8" s="24"/>
      <c r="Q8" s="24"/>
    </row>
    <row r="9" ht="21" customHeight="1" spans="1:17">
      <c r="A9" s="107" t="str">
        <f>"    "&amp;"一般公用经费"</f>
        <v>    一般公用经费</v>
      </c>
      <c r="B9" s="108" t="s">
        <v>347</v>
      </c>
      <c r="C9" s="108" t="s">
        <v>348</v>
      </c>
      <c r="D9" s="108" t="s">
        <v>349</v>
      </c>
      <c r="E9" s="109">
        <v>10</v>
      </c>
      <c r="F9" s="110">
        <v>2000</v>
      </c>
      <c r="G9" s="110">
        <v>2000</v>
      </c>
      <c r="H9" s="110">
        <v>2000</v>
      </c>
      <c r="I9" s="24"/>
      <c r="J9" s="24"/>
      <c r="K9" s="24"/>
      <c r="L9" s="24"/>
      <c r="M9" s="24"/>
      <c r="N9" s="24"/>
      <c r="O9" s="24"/>
      <c r="P9" s="24"/>
      <c r="Q9" s="24"/>
    </row>
    <row r="10" s="1" customFormat="1" ht="21" customHeight="1" spans="1:17">
      <c r="A10" s="111" t="s">
        <v>90</v>
      </c>
      <c r="B10" s="112"/>
      <c r="C10" s="112"/>
      <c r="D10" s="112"/>
      <c r="E10" s="109"/>
      <c r="F10" s="110">
        <v>2000</v>
      </c>
      <c r="G10" s="110">
        <v>2000</v>
      </c>
      <c r="H10" s="110">
        <v>2000</v>
      </c>
      <c r="I10" s="29"/>
      <c r="J10" s="29"/>
      <c r="K10" s="29"/>
      <c r="L10" s="29"/>
      <c r="M10" s="29"/>
      <c r="N10" s="29"/>
      <c r="O10" s="29"/>
      <c r="P10" s="29"/>
      <c r="Q10" s="29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8"/>
  <sheetViews>
    <sheetView showZeros="0" workbookViewId="0">
      <selection activeCell="I22" sqref="I22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68"/>
      <c r="B1" s="68"/>
      <c r="C1" s="68"/>
      <c r="D1" s="68"/>
      <c r="E1" s="68"/>
      <c r="F1" s="68"/>
      <c r="G1" s="68"/>
      <c r="H1" s="78"/>
      <c r="I1" s="68"/>
      <c r="J1" s="68"/>
      <c r="K1" s="68"/>
      <c r="L1" s="60"/>
      <c r="M1" s="75"/>
      <c r="N1" s="93" t="s">
        <v>350</v>
      </c>
    </row>
    <row r="2" ht="27.75" customHeight="1" spans="1:14">
      <c r="A2" s="63" t="s">
        <v>351</v>
      </c>
      <c r="B2" s="64"/>
      <c r="C2" s="64"/>
      <c r="D2" s="64"/>
      <c r="E2" s="64"/>
      <c r="F2" s="64"/>
      <c r="G2" s="64"/>
      <c r="H2" s="79"/>
      <c r="I2" s="64"/>
      <c r="J2" s="64"/>
      <c r="K2" s="64"/>
      <c r="L2" s="55"/>
      <c r="M2" s="79"/>
      <c r="N2" s="64"/>
    </row>
    <row r="3" ht="18.75" customHeight="1" spans="1:14">
      <c r="A3" s="65" t="s">
        <v>2</v>
      </c>
      <c r="B3" s="66"/>
      <c r="C3" s="66"/>
      <c r="D3" s="66"/>
      <c r="E3" s="66"/>
      <c r="F3" s="66"/>
      <c r="G3" s="66"/>
      <c r="H3" s="78"/>
      <c r="I3" s="68"/>
      <c r="J3" s="68"/>
      <c r="K3" s="68"/>
      <c r="L3" s="94"/>
      <c r="M3" s="76"/>
      <c r="N3" s="95" t="s">
        <v>134</v>
      </c>
    </row>
    <row r="4" ht="15.75" customHeight="1" spans="1:14">
      <c r="A4" s="10" t="s">
        <v>337</v>
      </c>
      <c r="B4" s="80" t="s">
        <v>352</v>
      </c>
      <c r="C4" s="80" t="s">
        <v>353</v>
      </c>
      <c r="D4" s="70" t="s">
        <v>150</v>
      </c>
      <c r="E4" s="70"/>
      <c r="F4" s="70"/>
      <c r="G4" s="70"/>
      <c r="H4" s="81"/>
      <c r="I4" s="70"/>
      <c r="J4" s="70"/>
      <c r="K4" s="70"/>
      <c r="L4" s="96"/>
      <c r="M4" s="81"/>
      <c r="N4" s="97"/>
    </row>
    <row r="5" ht="17.25" customHeight="1" spans="1:14">
      <c r="A5" s="15"/>
      <c r="B5" s="82"/>
      <c r="C5" s="82"/>
      <c r="D5" s="82" t="s">
        <v>39</v>
      </c>
      <c r="E5" s="82" t="s">
        <v>42</v>
      </c>
      <c r="F5" s="82" t="s">
        <v>343</v>
      </c>
      <c r="G5" s="82" t="s">
        <v>344</v>
      </c>
      <c r="H5" s="83" t="s">
        <v>345</v>
      </c>
      <c r="I5" s="98" t="s">
        <v>346</v>
      </c>
      <c r="J5" s="98"/>
      <c r="K5" s="98"/>
      <c r="L5" s="99"/>
      <c r="M5" s="100"/>
      <c r="N5" s="84"/>
    </row>
    <row r="6" ht="54" customHeight="1" spans="1:14">
      <c r="A6" s="18"/>
      <c r="B6" s="84"/>
      <c r="C6" s="84"/>
      <c r="D6" s="84"/>
      <c r="E6" s="84"/>
      <c r="F6" s="84"/>
      <c r="G6" s="84"/>
      <c r="H6" s="85"/>
      <c r="I6" s="84" t="s">
        <v>41</v>
      </c>
      <c r="J6" s="84" t="s">
        <v>52</v>
      </c>
      <c r="K6" s="84" t="s">
        <v>157</v>
      </c>
      <c r="L6" s="101" t="s">
        <v>48</v>
      </c>
      <c r="M6" s="85" t="s">
        <v>49</v>
      </c>
      <c r="N6" s="84" t="s">
        <v>50</v>
      </c>
    </row>
    <row r="7" ht="15" customHeight="1" spans="1:14">
      <c r="A7" s="18">
        <v>1</v>
      </c>
      <c r="B7" s="84">
        <v>2</v>
      </c>
      <c r="C7" s="84">
        <v>3</v>
      </c>
      <c r="D7" s="85">
        <v>4</v>
      </c>
      <c r="E7" s="85">
        <v>5</v>
      </c>
      <c r="F7" s="85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  <c r="N7" s="85">
        <v>14</v>
      </c>
    </row>
    <row r="8" ht="21" customHeight="1" spans="1:14">
      <c r="A8" s="86"/>
      <c r="B8" s="87"/>
      <c r="C8" s="87"/>
      <c r="D8" s="88"/>
      <c r="E8" s="88"/>
      <c r="F8" s="88"/>
      <c r="G8" s="88"/>
      <c r="H8" s="88"/>
      <c r="I8" s="88"/>
      <c r="J8" s="88"/>
      <c r="K8" s="88"/>
      <c r="L8" s="102"/>
      <c r="M8" s="88"/>
      <c r="N8" s="88"/>
    </row>
    <row r="9" ht="21" customHeight="1" spans="1:14">
      <c r="A9" s="86"/>
      <c r="B9" s="87"/>
      <c r="C9" s="87"/>
      <c r="D9" s="88"/>
      <c r="E9" s="88"/>
      <c r="F9" s="88"/>
      <c r="G9" s="88"/>
      <c r="H9" s="88"/>
      <c r="I9" s="88"/>
      <c r="J9" s="88"/>
      <c r="K9" s="88"/>
      <c r="L9" s="102"/>
      <c r="M9" s="88"/>
      <c r="N9" s="88"/>
    </row>
    <row r="10" ht="21" customHeight="1" spans="1:14">
      <c r="A10" s="86"/>
      <c r="B10" s="87"/>
      <c r="C10" s="87"/>
      <c r="D10" s="88"/>
      <c r="E10" s="88"/>
      <c r="F10" s="88"/>
      <c r="G10" s="88"/>
      <c r="H10" s="88"/>
      <c r="I10" s="88"/>
      <c r="J10" s="88"/>
      <c r="K10" s="88"/>
      <c r="L10" s="102"/>
      <c r="M10" s="88"/>
      <c r="N10" s="88"/>
    </row>
    <row r="11" ht="21" customHeight="1" spans="1:14">
      <c r="A11" s="86"/>
      <c r="B11" s="87"/>
      <c r="C11" s="87"/>
      <c r="D11" s="88"/>
      <c r="E11" s="88"/>
      <c r="F11" s="88"/>
      <c r="G11" s="88"/>
      <c r="H11" s="88"/>
      <c r="I11" s="88"/>
      <c r="J11" s="88"/>
      <c r="K11" s="88"/>
      <c r="L11" s="102"/>
      <c r="M11" s="88"/>
      <c r="N11" s="88"/>
    </row>
    <row r="12" ht="21" customHeight="1" spans="1:14">
      <c r="A12" s="86"/>
      <c r="B12" s="87"/>
      <c r="C12" s="87"/>
      <c r="D12" s="88"/>
      <c r="E12" s="88"/>
      <c r="F12" s="88"/>
      <c r="G12" s="88"/>
      <c r="H12" s="88"/>
      <c r="I12" s="88"/>
      <c r="J12" s="88"/>
      <c r="K12" s="88"/>
      <c r="L12" s="102"/>
      <c r="M12" s="88"/>
      <c r="N12" s="88"/>
    </row>
    <row r="13" ht="21" customHeight="1" spans="1:14">
      <c r="A13" s="86"/>
      <c r="B13" s="87"/>
      <c r="C13" s="87"/>
      <c r="D13" s="88"/>
      <c r="E13" s="88"/>
      <c r="F13" s="88"/>
      <c r="G13" s="88"/>
      <c r="H13" s="88"/>
      <c r="I13" s="88"/>
      <c r="J13" s="88"/>
      <c r="K13" s="88"/>
      <c r="L13" s="102"/>
      <c r="M13" s="88"/>
      <c r="N13" s="88"/>
    </row>
    <row r="14" ht="21" customHeight="1" spans="1:14">
      <c r="A14" s="86"/>
      <c r="B14" s="87"/>
      <c r="C14" s="87"/>
      <c r="D14" s="88"/>
      <c r="E14" s="88"/>
      <c r="F14" s="88"/>
      <c r="G14" s="88"/>
      <c r="H14" s="88"/>
      <c r="I14" s="88"/>
      <c r="J14" s="88"/>
      <c r="K14" s="88"/>
      <c r="L14" s="102"/>
      <c r="M14" s="88"/>
      <c r="N14" s="88"/>
    </row>
    <row r="15" ht="21" customHeight="1" spans="1:14">
      <c r="A15" s="86"/>
      <c r="B15" s="87"/>
      <c r="C15" s="87"/>
      <c r="D15" s="88"/>
      <c r="E15" s="88"/>
      <c r="F15" s="88"/>
      <c r="G15" s="88"/>
      <c r="H15" s="88"/>
      <c r="I15" s="88"/>
      <c r="J15" s="88"/>
      <c r="K15" s="88"/>
      <c r="L15" s="102"/>
      <c r="M15" s="88"/>
      <c r="N15" s="88"/>
    </row>
    <row r="16" ht="21" customHeight="1" spans="1:14">
      <c r="A16" s="86"/>
      <c r="B16" s="87"/>
      <c r="C16" s="87"/>
      <c r="D16" s="88"/>
      <c r="E16" s="88"/>
      <c r="F16" s="88"/>
      <c r="G16" s="88"/>
      <c r="H16" s="88"/>
      <c r="I16" s="88"/>
      <c r="J16" s="88"/>
      <c r="K16" s="88"/>
      <c r="L16" s="102"/>
      <c r="M16" s="88"/>
      <c r="N16" s="88"/>
    </row>
    <row r="17" s="1" customFormat="1" ht="21" customHeight="1" spans="1:14">
      <c r="A17" s="89" t="s">
        <v>90</v>
      </c>
      <c r="B17" s="90"/>
      <c r="C17" s="91"/>
      <c r="D17" s="92"/>
      <c r="E17" s="92"/>
      <c r="F17" s="92"/>
      <c r="G17" s="92"/>
      <c r="H17" s="92"/>
      <c r="I17" s="92"/>
      <c r="J17" s="92"/>
      <c r="K17" s="92"/>
      <c r="L17" s="103"/>
      <c r="M17" s="92"/>
      <c r="N17" s="92"/>
    </row>
    <row r="18" customHeight="1" spans="1:1">
      <c r="A18" t="s">
        <v>354</v>
      </c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4"/>
  <sheetViews>
    <sheetView showZeros="0" tabSelected="1" workbookViewId="0">
      <selection activeCell="A27" sqref="A27"/>
    </sheetView>
  </sheetViews>
  <sheetFormatPr defaultColWidth="10" defaultRowHeight="14.25" customHeight="1"/>
  <cols>
    <col min="1" max="1" width="50.625" style="61" customWidth="1"/>
    <col min="2" max="2" width="25.375" style="61" customWidth="1"/>
    <col min="3" max="3" width="23.25" style="61" customWidth="1"/>
    <col min="4" max="4" width="20.625" style="61" customWidth="1"/>
    <col min="5" max="5" width="19.125" style="61" customWidth="1"/>
    <col min="6" max="6" width="24.25" style="61" customWidth="1"/>
    <col min="7" max="7" width="19.375" style="61" customWidth="1"/>
    <col min="8" max="8" width="14.875" style="61" customWidth="1"/>
    <col min="9" max="9" width="18.875" style="61" customWidth="1"/>
    <col min="10" max="16369" width="10" style="61" customWidth="1"/>
    <col min="16370" max="16384" width="10" style="61"/>
  </cols>
  <sheetData>
    <row r="1" ht="13.5" customHeight="1" spans="4:9">
      <c r="D1" s="62"/>
      <c r="I1" s="75" t="s">
        <v>355</v>
      </c>
    </row>
    <row r="2" ht="27.75" customHeight="1" spans="1:9">
      <c r="A2" s="63" t="s">
        <v>356</v>
      </c>
      <c r="B2" s="64"/>
      <c r="C2" s="64"/>
      <c r="D2" s="64"/>
      <c r="E2" s="64"/>
      <c r="F2" s="64"/>
      <c r="G2" s="64"/>
      <c r="H2" s="64"/>
      <c r="I2" s="64"/>
    </row>
    <row r="3" ht="18" customHeight="1" spans="1:9">
      <c r="A3" s="65" t="s">
        <v>2</v>
      </c>
      <c r="B3" s="66"/>
      <c r="C3" s="66"/>
      <c r="D3" s="67"/>
      <c r="E3" s="68"/>
      <c r="F3" s="68"/>
      <c r="G3" s="68"/>
      <c r="H3" s="68"/>
      <c r="I3" s="76" t="s">
        <v>134</v>
      </c>
    </row>
    <row r="4" ht="19.5" customHeight="1" spans="1:9">
      <c r="A4" s="10" t="s">
        <v>357</v>
      </c>
      <c r="B4" s="69" t="s">
        <v>150</v>
      </c>
      <c r="C4" s="70"/>
      <c r="D4" s="70"/>
      <c r="E4" s="69" t="s">
        <v>358</v>
      </c>
      <c r="F4" s="70"/>
      <c r="G4" s="70"/>
      <c r="H4" s="70"/>
      <c r="I4" s="70"/>
    </row>
    <row r="5" ht="40.5" customHeight="1" spans="1:9">
      <c r="A5" s="18"/>
      <c r="B5" s="15" t="s">
        <v>39</v>
      </c>
      <c r="C5" s="10" t="s">
        <v>42</v>
      </c>
      <c r="D5" s="71" t="s">
        <v>359</v>
      </c>
      <c r="E5" s="56" t="s">
        <v>360</v>
      </c>
      <c r="F5" s="56" t="s">
        <v>361</v>
      </c>
      <c r="G5" s="56" t="s">
        <v>362</v>
      </c>
      <c r="H5" s="56" t="s">
        <v>363</v>
      </c>
      <c r="I5" s="56" t="s">
        <v>364</v>
      </c>
    </row>
    <row r="6" ht="19.5" customHeight="1" spans="1:9">
      <c r="A6" s="56">
        <v>1</v>
      </c>
      <c r="B6" s="56">
        <v>2</v>
      </c>
      <c r="C6" s="56">
        <v>3</v>
      </c>
      <c r="D6" s="69">
        <v>4</v>
      </c>
      <c r="E6" s="56">
        <v>5</v>
      </c>
      <c r="F6" s="56">
        <v>6</v>
      </c>
      <c r="G6" s="56">
        <v>7</v>
      </c>
      <c r="H6" s="69">
        <v>8</v>
      </c>
      <c r="I6" s="56">
        <v>24</v>
      </c>
    </row>
    <row r="7" ht="28.4" customHeight="1" spans="1:9">
      <c r="A7" s="32"/>
      <c r="B7" s="72"/>
      <c r="C7" s="72"/>
      <c r="D7" s="72"/>
      <c r="E7" s="72"/>
      <c r="F7" s="72"/>
      <c r="G7" s="72"/>
      <c r="H7" s="72"/>
      <c r="I7" s="72"/>
    </row>
    <row r="8" ht="29.9" customHeight="1" spans="1:9">
      <c r="A8" s="73"/>
      <c r="B8" s="72"/>
      <c r="C8" s="72"/>
      <c r="D8" s="72"/>
      <c r="E8" s="72"/>
      <c r="F8" s="72"/>
      <c r="G8" s="72"/>
      <c r="H8" s="72"/>
      <c r="I8" s="72"/>
    </row>
    <row r="9" ht="29.9" customHeight="1" spans="1:9">
      <c r="A9" s="74"/>
      <c r="B9" s="72"/>
      <c r="C9" s="72"/>
      <c r="D9" s="72"/>
      <c r="E9" s="72"/>
      <c r="F9" s="72"/>
      <c r="G9" s="72"/>
      <c r="H9" s="72"/>
      <c r="I9" s="77"/>
    </row>
    <row r="10" ht="29.9" customHeight="1" spans="1:9">
      <c r="A10" s="74"/>
      <c r="B10" s="72"/>
      <c r="C10" s="72"/>
      <c r="D10" s="72"/>
      <c r="E10" s="72"/>
      <c r="F10" s="72"/>
      <c r="G10" s="72"/>
      <c r="H10" s="72"/>
      <c r="I10" s="77"/>
    </row>
    <row r="11" ht="29.9" customHeight="1" spans="1:9">
      <c r="A11" s="74"/>
      <c r="B11" s="72"/>
      <c r="C11" s="72"/>
      <c r="D11" s="72"/>
      <c r="E11" s="72"/>
      <c r="F11" s="72"/>
      <c r="G11" s="72"/>
      <c r="H11" s="72"/>
      <c r="I11" s="77"/>
    </row>
    <row r="12" ht="29.9" customHeight="1" spans="1:9">
      <c r="A12" s="74"/>
      <c r="B12" s="72"/>
      <c r="C12" s="72"/>
      <c r="D12" s="72"/>
      <c r="E12" s="72"/>
      <c r="F12" s="72"/>
      <c r="G12" s="72"/>
      <c r="H12" s="72"/>
      <c r="I12" s="77"/>
    </row>
    <row r="13" ht="29.9" customHeight="1" spans="1:9">
      <c r="A13" s="74"/>
      <c r="B13" s="72"/>
      <c r="C13" s="72"/>
      <c r="D13" s="72"/>
      <c r="E13" s="72"/>
      <c r="F13" s="72"/>
      <c r="G13" s="72"/>
      <c r="H13" s="72"/>
      <c r="I13" s="77"/>
    </row>
    <row r="14" ht="45" customHeight="1" spans="1:1">
      <c r="A14" s="61" t="s">
        <v>365</v>
      </c>
    </row>
  </sheetData>
  <mergeCells count="5">
    <mergeCell ref="A2:I2"/>
    <mergeCell ref="A3:H3"/>
    <mergeCell ref="B4:D4"/>
    <mergeCell ref="E4:I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F18" sqref="F18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60" t="s">
        <v>366</v>
      </c>
    </row>
    <row r="2" ht="28.5" customHeight="1" spans="1:10">
      <c r="A2" s="54" t="s">
        <v>367</v>
      </c>
      <c r="B2" s="30"/>
      <c r="C2" s="30"/>
      <c r="D2" s="30"/>
      <c r="E2" s="30"/>
      <c r="F2" s="55"/>
      <c r="G2" s="30"/>
      <c r="H2" s="55"/>
      <c r="I2" s="55"/>
      <c r="J2" s="30"/>
    </row>
    <row r="3" ht="17.25" customHeight="1" spans="1:1">
      <c r="A3" s="5" t="s">
        <v>2</v>
      </c>
    </row>
    <row r="4" ht="44.25" customHeight="1" spans="1:10">
      <c r="A4" s="56" t="s">
        <v>236</v>
      </c>
      <c r="B4" s="56" t="s">
        <v>237</v>
      </c>
      <c r="C4" s="56" t="s">
        <v>238</v>
      </c>
      <c r="D4" s="56" t="s">
        <v>239</v>
      </c>
      <c r="E4" s="56" t="s">
        <v>240</v>
      </c>
      <c r="F4" s="57" t="s">
        <v>241</v>
      </c>
      <c r="G4" s="56" t="s">
        <v>242</v>
      </c>
      <c r="H4" s="57" t="s">
        <v>243</v>
      </c>
      <c r="I4" s="57" t="s">
        <v>244</v>
      </c>
      <c r="J4" s="56" t="s">
        <v>245</v>
      </c>
    </row>
    <row r="5" ht="14.25" customHeight="1" spans="1:10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7">
        <v>6</v>
      </c>
      <c r="G5" s="56">
        <v>7</v>
      </c>
      <c r="H5" s="57">
        <v>8</v>
      </c>
      <c r="I5" s="57">
        <v>9</v>
      </c>
      <c r="J5" s="56">
        <v>10</v>
      </c>
    </row>
    <row r="6" ht="42" customHeight="1" spans="1:10">
      <c r="A6" s="58"/>
      <c r="B6" s="59"/>
      <c r="C6" s="59"/>
      <c r="D6" s="59"/>
      <c r="E6" s="58"/>
      <c r="F6" s="59"/>
      <c r="G6" s="58"/>
      <c r="H6" s="59"/>
      <c r="I6" s="59"/>
      <c r="J6" s="58"/>
    </row>
    <row r="7" ht="42" customHeight="1" spans="1:10">
      <c r="A7" s="58"/>
      <c r="B7" s="59"/>
      <c r="C7" s="59"/>
      <c r="D7" s="59"/>
      <c r="E7" s="58"/>
      <c r="F7" s="59"/>
      <c r="G7" s="58"/>
      <c r="H7" s="59"/>
      <c r="I7" s="59"/>
      <c r="J7" s="58"/>
    </row>
    <row r="8" ht="42" customHeight="1" spans="1:10">
      <c r="A8" s="58"/>
      <c r="B8" s="59"/>
      <c r="C8" s="59"/>
      <c r="D8" s="59"/>
      <c r="E8" s="58"/>
      <c r="F8" s="59"/>
      <c r="G8" s="58"/>
      <c r="H8" s="59"/>
      <c r="I8" s="59"/>
      <c r="J8" s="58"/>
    </row>
    <row r="9" ht="42" customHeight="1" spans="1:10">
      <c r="A9" s="58"/>
      <c r="B9" s="59"/>
      <c r="C9" s="59"/>
      <c r="D9" s="59"/>
      <c r="E9" s="58"/>
      <c r="F9" s="59"/>
      <c r="G9" s="58"/>
      <c r="H9" s="59"/>
      <c r="I9" s="59"/>
      <c r="J9" s="58"/>
    </row>
    <row r="10" ht="42" customHeight="1" spans="1:10">
      <c r="A10" s="58"/>
      <c r="B10" s="59"/>
      <c r="C10" s="59"/>
      <c r="D10" s="59"/>
      <c r="E10" s="58"/>
      <c r="F10" s="59"/>
      <c r="G10" s="58"/>
      <c r="H10" s="59"/>
      <c r="I10" s="59"/>
      <c r="J10" s="58"/>
    </row>
    <row r="11" ht="42" customHeight="1" spans="1:10">
      <c r="A11" s="58"/>
      <c r="B11" s="59"/>
      <c r="C11" s="59"/>
      <c r="D11" s="59"/>
      <c r="E11" s="58"/>
      <c r="F11" s="59"/>
      <c r="G11" s="58"/>
      <c r="H11" s="59"/>
      <c r="I11" s="59"/>
      <c r="J11" s="58"/>
    </row>
    <row r="12" customHeight="1" spans="1:1">
      <c r="A12" t="s">
        <v>368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8"/>
  <sheetViews>
    <sheetView showZeros="0" workbookViewId="0">
      <selection activeCell="D20" sqref="D20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40"/>
      <c r="B1" s="40"/>
      <c r="C1" s="40"/>
      <c r="D1" s="40"/>
      <c r="E1" s="40"/>
      <c r="F1" s="40"/>
      <c r="G1" s="40"/>
      <c r="H1" s="41" t="s">
        <v>369</v>
      </c>
    </row>
    <row r="2" ht="30.65" customHeight="1" spans="1:8">
      <c r="A2" s="42" t="s">
        <v>370</v>
      </c>
      <c r="B2" s="42"/>
      <c r="C2" s="42"/>
      <c r="D2" s="42"/>
      <c r="E2" s="42"/>
      <c r="F2" s="42"/>
      <c r="G2" s="42"/>
      <c r="H2" s="42"/>
    </row>
    <row r="3" ht="18.75" customHeight="1" spans="1:8">
      <c r="A3" s="40" t="s">
        <v>2</v>
      </c>
      <c r="B3" s="40"/>
      <c r="C3" s="40"/>
      <c r="D3" s="40"/>
      <c r="E3" s="40"/>
      <c r="F3" s="40"/>
      <c r="G3" s="40"/>
      <c r="H3" s="40"/>
    </row>
    <row r="4" ht="18.75" customHeight="1" spans="1:8">
      <c r="A4" s="43" t="s">
        <v>143</v>
      </c>
      <c r="B4" s="43" t="s">
        <v>371</v>
      </c>
      <c r="C4" s="43" t="s">
        <v>372</v>
      </c>
      <c r="D4" s="43" t="s">
        <v>373</v>
      </c>
      <c r="E4" s="43" t="s">
        <v>374</v>
      </c>
      <c r="F4" s="43" t="s">
        <v>375</v>
      </c>
      <c r="G4" s="43"/>
      <c r="H4" s="43"/>
    </row>
    <row r="5" ht="18.75" customHeight="1" spans="1:8">
      <c r="A5" s="43"/>
      <c r="B5" s="43"/>
      <c r="C5" s="43"/>
      <c r="D5" s="43"/>
      <c r="E5" s="43"/>
      <c r="F5" s="43" t="s">
        <v>341</v>
      </c>
      <c r="G5" s="43" t="s">
        <v>376</v>
      </c>
      <c r="H5" s="43" t="s">
        <v>377</v>
      </c>
    </row>
    <row r="6" ht="18.75" customHeight="1" spans="1:8">
      <c r="A6" s="44" t="s">
        <v>114</v>
      </c>
      <c r="B6" s="44" t="s">
        <v>115</v>
      </c>
      <c r="C6" s="44" t="s">
        <v>116</v>
      </c>
      <c r="D6" s="44" t="s">
        <v>117</v>
      </c>
      <c r="E6" s="44" t="s">
        <v>118</v>
      </c>
      <c r="F6" s="44" t="s">
        <v>119</v>
      </c>
      <c r="G6" s="44" t="s">
        <v>378</v>
      </c>
      <c r="H6" s="44" t="s">
        <v>379</v>
      </c>
    </row>
    <row r="7" ht="29.9" customHeight="1" spans="1:8">
      <c r="A7" s="45"/>
      <c r="B7" s="46"/>
      <c r="C7" s="46"/>
      <c r="D7" s="46"/>
      <c r="E7" s="43"/>
      <c r="F7" s="47"/>
      <c r="G7" s="48"/>
      <c r="H7" s="48"/>
    </row>
    <row r="8" ht="29.9" customHeight="1" spans="1:8">
      <c r="A8" s="45"/>
      <c r="B8" s="46"/>
      <c r="C8" s="46"/>
      <c r="D8" s="46"/>
      <c r="E8" s="43"/>
      <c r="F8" s="47"/>
      <c r="G8" s="48"/>
      <c r="H8" s="48"/>
    </row>
    <row r="9" ht="29.9" customHeight="1" spans="1:8">
      <c r="A9" s="45"/>
      <c r="B9" s="46"/>
      <c r="C9" s="46"/>
      <c r="D9" s="46"/>
      <c r="E9" s="43"/>
      <c r="F9" s="47"/>
      <c r="G9" s="48"/>
      <c r="H9" s="48"/>
    </row>
    <row r="10" ht="29.9" customHeight="1" spans="1:8">
      <c r="A10" s="45"/>
      <c r="B10" s="46"/>
      <c r="C10" s="46"/>
      <c r="D10" s="46"/>
      <c r="E10" s="43"/>
      <c r="F10" s="47"/>
      <c r="G10" s="48"/>
      <c r="H10" s="48"/>
    </row>
    <row r="11" ht="29.9" customHeight="1" spans="1:8">
      <c r="A11" s="45"/>
      <c r="B11" s="46"/>
      <c r="C11" s="46"/>
      <c r="D11" s="46"/>
      <c r="E11" s="43"/>
      <c r="F11" s="47"/>
      <c r="G11" s="48"/>
      <c r="H11" s="48"/>
    </row>
    <row r="12" ht="29.9" customHeight="1" spans="1:8">
      <c r="A12" s="45"/>
      <c r="B12" s="46"/>
      <c r="C12" s="46"/>
      <c r="D12" s="46"/>
      <c r="E12" s="43"/>
      <c r="F12" s="47"/>
      <c r="G12" s="48"/>
      <c r="H12" s="48"/>
    </row>
    <row r="13" ht="29.9" customHeight="1" spans="1:8">
      <c r="A13" s="45"/>
      <c r="B13" s="46"/>
      <c r="C13" s="46"/>
      <c r="D13" s="46"/>
      <c r="E13" s="43"/>
      <c r="F13" s="47"/>
      <c r="G13" s="48"/>
      <c r="H13" s="48"/>
    </row>
    <row r="14" ht="29.9" customHeight="1" spans="1:8">
      <c r="A14" s="45"/>
      <c r="B14" s="46"/>
      <c r="C14" s="46"/>
      <c r="D14" s="46"/>
      <c r="E14" s="43"/>
      <c r="F14" s="47"/>
      <c r="G14" s="48"/>
      <c r="H14" s="48"/>
    </row>
    <row r="15" ht="29.9" customHeight="1" spans="1:8">
      <c r="A15" s="45"/>
      <c r="B15" s="46"/>
      <c r="C15" s="46"/>
      <c r="D15" s="46"/>
      <c r="E15" s="43"/>
      <c r="F15" s="47"/>
      <c r="G15" s="48"/>
      <c r="H15" s="48"/>
    </row>
    <row r="16" s="1" customFormat="1" ht="20.15" customHeight="1" spans="1:8">
      <c r="A16" s="49" t="s">
        <v>39</v>
      </c>
      <c r="B16" s="49"/>
      <c r="C16" s="49"/>
      <c r="D16" s="49"/>
      <c r="E16" s="49"/>
      <c r="F16" s="50"/>
      <c r="G16" s="51"/>
      <c r="H16" s="51"/>
    </row>
    <row r="17" s="39" customFormat="1" ht="25" customHeight="1" spans="1:8">
      <c r="A17" s="52" t="s">
        <v>380</v>
      </c>
      <c r="B17" s="53"/>
      <c r="C17" s="53"/>
      <c r="D17" s="53"/>
      <c r="E17" s="53"/>
      <c r="F17" s="53"/>
      <c r="G17" s="53"/>
      <c r="H17" s="53"/>
    </row>
    <row r="18" customHeight="1" spans="1:1">
      <c r="A18" t="s">
        <v>381</v>
      </c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selection activeCell="F10" sqref="F10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4:11">
      <c r="D1" s="2"/>
      <c r="E1" s="2"/>
      <c r="F1" s="2"/>
      <c r="G1" s="2"/>
      <c r="K1" s="3" t="s">
        <v>382</v>
      </c>
    </row>
    <row r="2" ht="27.75" customHeight="1" spans="1:11">
      <c r="A2" s="30" t="s">
        <v>383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5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134</v>
      </c>
    </row>
    <row r="4" ht="21.75" customHeight="1" spans="1:11">
      <c r="A4" s="9" t="s">
        <v>210</v>
      </c>
      <c r="B4" s="9" t="s">
        <v>145</v>
      </c>
      <c r="C4" s="9" t="s">
        <v>211</v>
      </c>
      <c r="D4" s="10" t="s">
        <v>146</v>
      </c>
      <c r="E4" s="10" t="s">
        <v>147</v>
      </c>
      <c r="F4" s="10" t="s">
        <v>148</v>
      </c>
      <c r="G4" s="10" t="s">
        <v>149</v>
      </c>
      <c r="H4" s="16" t="s">
        <v>39</v>
      </c>
      <c r="I4" s="11" t="s">
        <v>384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1"/>
      <c r="I5" s="10" t="s">
        <v>42</v>
      </c>
      <c r="J5" s="10" t="s">
        <v>43</v>
      </c>
      <c r="K5" s="10" t="s">
        <v>44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41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8">
        <v>10</v>
      </c>
      <c r="K7" s="38">
        <v>11</v>
      </c>
    </row>
    <row r="8" ht="36" customHeight="1" spans="1:11">
      <c r="A8" s="20"/>
      <c r="B8" s="20"/>
      <c r="C8" s="20"/>
      <c r="D8" s="20"/>
      <c r="E8" s="20"/>
      <c r="F8" s="20"/>
      <c r="G8" s="20"/>
      <c r="H8" s="20"/>
      <c r="I8" s="20"/>
      <c r="J8" s="38"/>
      <c r="K8" s="38"/>
    </row>
    <row r="9" ht="36" customHeight="1" spans="1:11">
      <c r="A9" s="20"/>
      <c r="B9" s="20"/>
      <c r="C9" s="20"/>
      <c r="D9" s="20"/>
      <c r="E9" s="20"/>
      <c r="F9" s="20"/>
      <c r="G9" s="20"/>
      <c r="H9" s="20"/>
      <c r="I9" s="20"/>
      <c r="J9" s="38"/>
      <c r="K9" s="38"/>
    </row>
    <row r="10" ht="36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38"/>
      <c r="K10" s="38"/>
    </row>
    <row r="11" ht="36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38"/>
      <c r="K11" s="38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38"/>
      <c r="K12" s="38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38"/>
      <c r="K13" s="38"/>
    </row>
    <row r="14" ht="36" customHeight="1" spans="1:11">
      <c r="A14" s="32"/>
      <c r="B14" s="33"/>
      <c r="C14" s="32"/>
      <c r="D14" s="32"/>
      <c r="E14" s="32"/>
      <c r="F14" s="32"/>
      <c r="G14" s="32"/>
      <c r="H14" s="34"/>
      <c r="I14" s="34"/>
      <c r="J14" s="34"/>
      <c r="K14" s="34"/>
    </row>
    <row r="15" ht="36" customHeight="1" spans="1:11">
      <c r="A15" s="33"/>
      <c r="B15" s="33"/>
      <c r="C15" s="33"/>
      <c r="D15" s="33"/>
      <c r="E15" s="33"/>
      <c r="F15" s="33"/>
      <c r="G15" s="33"/>
      <c r="H15" s="34"/>
      <c r="I15" s="34"/>
      <c r="J15" s="34"/>
      <c r="K15" s="34"/>
    </row>
    <row r="16" ht="18.75" customHeight="1" spans="1:11">
      <c r="A16" s="35" t="s">
        <v>90</v>
      </c>
      <c r="B16" s="36"/>
      <c r="C16" s="36"/>
      <c r="D16" s="36"/>
      <c r="E16" s="36"/>
      <c r="F16" s="36"/>
      <c r="G16" s="37"/>
      <c r="H16" s="34"/>
      <c r="I16" s="34"/>
      <c r="J16" s="34"/>
      <c r="K16" s="34"/>
    </row>
    <row r="17" customHeight="1" spans="1:1">
      <c r="A17" t="s">
        <v>385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E24" sqref="E24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4:7">
      <c r="D1" s="2"/>
      <c r="G1" s="3" t="s">
        <v>386</v>
      </c>
    </row>
    <row r="2" ht="27.75" customHeight="1" spans="1:7">
      <c r="A2" s="4" t="s">
        <v>387</v>
      </c>
      <c r="B2" s="4"/>
      <c r="C2" s="4"/>
      <c r="D2" s="4"/>
      <c r="E2" s="4"/>
      <c r="F2" s="4"/>
      <c r="G2" s="4"/>
    </row>
    <row r="3" ht="13.5" customHeight="1" spans="1:7">
      <c r="A3" s="5" t="s">
        <v>2</v>
      </c>
      <c r="B3" s="6"/>
      <c r="C3" s="6"/>
      <c r="D3" s="6"/>
      <c r="E3" s="7"/>
      <c r="F3" s="7"/>
      <c r="G3" s="8" t="s">
        <v>134</v>
      </c>
    </row>
    <row r="4" ht="21.75" customHeight="1" spans="1:7">
      <c r="A4" s="9" t="s">
        <v>211</v>
      </c>
      <c r="B4" s="9" t="s">
        <v>210</v>
      </c>
      <c r="C4" s="9" t="s">
        <v>145</v>
      </c>
      <c r="D4" s="10" t="s">
        <v>388</v>
      </c>
      <c r="E4" s="11" t="s">
        <v>42</v>
      </c>
      <c r="F4" s="12"/>
      <c r="G4" s="13"/>
    </row>
    <row r="5" ht="21.75" customHeight="1" spans="1:7">
      <c r="A5" s="14"/>
      <c r="B5" s="14"/>
      <c r="C5" s="14"/>
      <c r="D5" s="15"/>
      <c r="E5" s="16" t="s">
        <v>389</v>
      </c>
      <c r="F5" s="10" t="s">
        <v>390</v>
      </c>
      <c r="G5" s="10" t="s">
        <v>391</v>
      </c>
    </row>
    <row r="6" ht="40.5" customHeight="1" spans="1:7">
      <c r="A6" s="17"/>
      <c r="B6" s="17"/>
      <c r="C6" s="17"/>
      <c r="D6" s="18"/>
      <c r="E6" s="19"/>
      <c r="F6" s="18" t="s">
        <v>41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54</v>
      </c>
      <c r="B8" s="22"/>
      <c r="C8" s="22"/>
      <c r="D8" s="21"/>
      <c r="E8" s="23">
        <v>300000</v>
      </c>
      <c r="F8" s="23">
        <v>400000</v>
      </c>
      <c r="G8" s="24"/>
    </row>
    <row r="9" ht="29.9" customHeight="1" spans="1:7">
      <c r="A9" s="21"/>
      <c r="B9" s="22" t="s">
        <v>392</v>
      </c>
      <c r="C9" s="22" t="s">
        <v>214</v>
      </c>
      <c r="D9" s="21" t="s">
        <v>393</v>
      </c>
      <c r="E9" s="23">
        <v>200000</v>
      </c>
      <c r="F9" s="23">
        <v>300000</v>
      </c>
      <c r="G9" s="24"/>
    </row>
    <row r="10" ht="29.9" customHeight="1" spans="1:7">
      <c r="A10" s="25"/>
      <c r="B10" s="22" t="s">
        <v>392</v>
      </c>
      <c r="C10" s="22" t="s">
        <v>230</v>
      </c>
      <c r="D10" s="21" t="s">
        <v>393</v>
      </c>
      <c r="E10" s="23">
        <v>100000</v>
      </c>
      <c r="F10" s="23">
        <v>100000</v>
      </c>
      <c r="G10" s="24"/>
    </row>
    <row r="11" s="1" customFormat="1" ht="18.75" customHeight="1" spans="1:7">
      <c r="A11" s="26" t="s">
        <v>39</v>
      </c>
      <c r="B11" s="27"/>
      <c r="C11" s="27"/>
      <c r="D11" s="28"/>
      <c r="E11" s="23">
        <v>300000</v>
      </c>
      <c r="F11" s="23">
        <v>400000</v>
      </c>
      <c r="G11" s="29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L18" sqref="L18"/>
    </sheetView>
  </sheetViews>
  <sheetFormatPr defaultColWidth="8" defaultRowHeight="14.25" customHeight="1"/>
  <cols>
    <col min="1" max="1" width="14.375" customWidth="1"/>
    <col min="2" max="2" width="16.25" customWidth="1"/>
    <col min="3" max="3" width="12.875" customWidth="1"/>
    <col min="4" max="4" width="14.625" customWidth="1"/>
    <col min="5" max="5" width="14.125" customWidth="1"/>
    <col min="6" max="14" width="10.1333333333333" customWidth="1"/>
    <col min="15" max="15" width="11.25" customWidth="1"/>
    <col min="16" max="19" width="10.1333333333333" customWidth="1"/>
  </cols>
  <sheetData>
    <row r="1" ht="12" customHeight="1" spans="1:18">
      <c r="A1" s="188"/>
      <c r="J1" s="205"/>
      <c r="R1" s="3" t="s">
        <v>35</v>
      </c>
    </row>
    <row r="2" ht="36" customHeight="1" spans="1:19">
      <c r="A2" s="189" t="s">
        <v>36</v>
      </c>
      <c r="B2" s="30"/>
      <c r="C2" s="30"/>
      <c r="D2" s="30"/>
      <c r="E2" s="30"/>
      <c r="F2" s="30"/>
      <c r="G2" s="30"/>
      <c r="H2" s="30"/>
      <c r="I2" s="30"/>
      <c r="J2" s="55"/>
      <c r="K2" s="30"/>
      <c r="L2" s="30"/>
      <c r="M2" s="30"/>
      <c r="N2" s="30"/>
      <c r="O2" s="30"/>
      <c r="P2" s="30"/>
      <c r="Q2" s="30"/>
      <c r="R2" s="30"/>
      <c r="S2" s="30"/>
    </row>
    <row r="3" ht="20.25" customHeight="1" spans="1:19">
      <c r="A3" s="104" t="s">
        <v>2</v>
      </c>
      <c r="B3" s="7"/>
      <c r="C3" s="7"/>
      <c r="D3" s="7"/>
      <c r="E3" s="7"/>
      <c r="F3" s="7"/>
      <c r="G3" s="7"/>
      <c r="H3" s="7"/>
      <c r="I3" s="7"/>
      <c r="J3" s="206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90" t="s">
        <v>37</v>
      </c>
      <c r="B4" s="191" t="s">
        <v>38</v>
      </c>
      <c r="C4" s="191" t="s">
        <v>39</v>
      </c>
      <c r="D4" s="192" t="s">
        <v>40</v>
      </c>
      <c r="E4" s="193"/>
      <c r="F4" s="193"/>
      <c r="G4" s="193"/>
      <c r="H4" s="193"/>
      <c r="I4" s="193"/>
      <c r="J4" s="207"/>
      <c r="K4" s="193"/>
      <c r="L4" s="193"/>
      <c r="M4" s="193"/>
      <c r="N4" s="208"/>
      <c r="O4" s="208" t="s">
        <v>28</v>
      </c>
      <c r="P4" s="208"/>
      <c r="Q4" s="208"/>
      <c r="R4" s="208"/>
      <c r="S4" s="208"/>
    </row>
    <row r="5" ht="18" customHeight="1" spans="1:19">
      <c r="A5" s="194"/>
      <c r="B5" s="195"/>
      <c r="C5" s="195"/>
      <c r="D5" s="195" t="s">
        <v>41</v>
      </c>
      <c r="E5" s="195" t="s">
        <v>42</v>
      </c>
      <c r="F5" s="195" t="s">
        <v>43</v>
      </c>
      <c r="G5" s="195" t="s">
        <v>44</v>
      </c>
      <c r="H5" s="195" t="s">
        <v>45</v>
      </c>
      <c r="I5" s="209" t="s">
        <v>46</v>
      </c>
      <c r="J5" s="210"/>
      <c r="K5" s="209" t="s">
        <v>47</v>
      </c>
      <c r="L5" s="209" t="s">
        <v>48</v>
      </c>
      <c r="M5" s="209" t="s">
        <v>49</v>
      </c>
      <c r="N5" s="211" t="s">
        <v>50</v>
      </c>
      <c r="O5" s="212" t="s">
        <v>41</v>
      </c>
      <c r="P5" s="212" t="s">
        <v>42</v>
      </c>
      <c r="Q5" s="212" t="s">
        <v>43</v>
      </c>
      <c r="R5" s="212" t="s">
        <v>44</v>
      </c>
      <c r="S5" s="212" t="s">
        <v>51</v>
      </c>
    </row>
    <row r="6" ht="29.25" customHeight="1" spans="1:19">
      <c r="A6" s="196"/>
      <c r="B6" s="197"/>
      <c r="C6" s="197"/>
      <c r="D6" s="197"/>
      <c r="E6" s="197"/>
      <c r="F6" s="197"/>
      <c r="G6" s="197"/>
      <c r="H6" s="197"/>
      <c r="I6" s="213" t="s">
        <v>41</v>
      </c>
      <c r="J6" s="213" t="s">
        <v>52</v>
      </c>
      <c r="K6" s="213" t="s">
        <v>47</v>
      </c>
      <c r="L6" s="213" t="s">
        <v>48</v>
      </c>
      <c r="M6" s="213" t="s">
        <v>49</v>
      </c>
      <c r="N6" s="213" t="s">
        <v>50</v>
      </c>
      <c r="O6" s="213"/>
      <c r="P6" s="213"/>
      <c r="Q6" s="213"/>
      <c r="R6" s="213"/>
      <c r="S6" s="213"/>
    </row>
    <row r="7" ht="27" customHeight="1" spans="1:19">
      <c r="A7" s="198">
        <v>1</v>
      </c>
      <c r="B7" s="20">
        <v>2</v>
      </c>
      <c r="C7" s="20">
        <v>3</v>
      </c>
      <c r="D7" s="20">
        <v>4</v>
      </c>
      <c r="E7" s="198">
        <v>5</v>
      </c>
      <c r="F7" s="20">
        <v>6</v>
      </c>
      <c r="G7" s="20">
        <v>7</v>
      </c>
      <c r="H7" s="198">
        <v>8</v>
      </c>
      <c r="I7" s="20">
        <v>9</v>
      </c>
      <c r="J7" s="38">
        <v>10</v>
      </c>
      <c r="K7" s="38">
        <v>11</v>
      </c>
      <c r="L7" s="214">
        <v>12</v>
      </c>
      <c r="M7" s="38">
        <v>13</v>
      </c>
      <c r="N7" s="38">
        <v>14</v>
      </c>
      <c r="O7" s="38">
        <v>15</v>
      </c>
      <c r="P7" s="38">
        <v>16</v>
      </c>
      <c r="Q7" s="38">
        <v>17</v>
      </c>
      <c r="R7" s="38">
        <v>18</v>
      </c>
      <c r="S7" s="38">
        <v>19</v>
      </c>
    </row>
    <row r="8" ht="31.4" customHeight="1" spans="1:19">
      <c r="A8" s="199" t="s">
        <v>53</v>
      </c>
      <c r="B8" s="200" t="s">
        <v>54</v>
      </c>
      <c r="C8" s="201">
        <v>4747814.9</v>
      </c>
      <c r="D8" s="201">
        <v>4569217.9</v>
      </c>
      <c r="E8" s="202">
        <v>4569217.9</v>
      </c>
      <c r="F8" s="202"/>
      <c r="G8" s="202"/>
      <c r="H8" s="202"/>
      <c r="I8" s="202"/>
      <c r="J8" s="202"/>
      <c r="K8" s="202"/>
      <c r="L8" s="202"/>
      <c r="M8" s="202"/>
      <c r="N8" s="202"/>
      <c r="O8" s="138">
        <v>178597</v>
      </c>
      <c r="P8" s="138">
        <v>178597</v>
      </c>
      <c r="Q8" s="102"/>
      <c r="R8" s="102"/>
      <c r="S8" s="102"/>
    </row>
    <row r="9" ht="31.4" customHeight="1" spans="1:19">
      <c r="A9" s="203" t="s">
        <v>39</v>
      </c>
      <c r="B9" s="204"/>
      <c r="C9" s="202">
        <v>4747814.9</v>
      </c>
      <c r="D9" s="202">
        <v>4569217.9</v>
      </c>
      <c r="E9" s="202">
        <v>4569217.9</v>
      </c>
      <c r="F9" s="202"/>
      <c r="G9" s="202"/>
      <c r="H9" s="202"/>
      <c r="I9" s="202"/>
      <c r="J9" s="202"/>
      <c r="K9" s="202"/>
      <c r="L9" s="202"/>
      <c r="M9" s="202"/>
      <c r="N9" s="202"/>
      <c r="O9" s="138">
        <v>178597</v>
      </c>
      <c r="P9" s="138">
        <v>178597</v>
      </c>
      <c r="Q9" s="102"/>
      <c r="R9" s="102"/>
      <c r="S9" s="102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Zeros="0" workbookViewId="0">
      <selection activeCell="E30" sqref="E30"/>
    </sheetView>
  </sheetViews>
  <sheetFormatPr defaultColWidth="14.3833333333333" defaultRowHeight="14.25" customHeight="1"/>
  <cols>
    <col min="1" max="16384" width="14.3833333333333" customWidth="1"/>
  </cols>
  <sheetData>
    <row r="1" ht="15.75" customHeight="1" spans="15:15">
      <c r="O1" s="115" t="s">
        <v>55</v>
      </c>
    </row>
    <row r="2" ht="28.5" customHeight="1" spans="1:15">
      <c r="A2" s="30" t="s">
        <v>56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ht="15" customHeight="1" spans="1:15">
      <c r="A3" s="116" t="s">
        <v>2</v>
      </c>
      <c r="B3" s="117"/>
      <c r="C3" s="66"/>
      <c r="D3" s="66"/>
      <c r="E3" s="66"/>
      <c r="F3" s="66"/>
      <c r="G3" s="7"/>
      <c r="H3" s="66"/>
      <c r="I3" s="66"/>
      <c r="J3" s="7"/>
      <c r="K3" s="66"/>
      <c r="L3" s="66"/>
      <c r="M3" s="7"/>
      <c r="N3" s="7"/>
      <c r="O3" s="118" t="s">
        <v>3</v>
      </c>
    </row>
    <row r="4" ht="18.75" customHeight="1" spans="1:15">
      <c r="A4" s="10" t="s">
        <v>57</v>
      </c>
      <c r="B4" s="10" t="s">
        <v>58</v>
      </c>
      <c r="C4" s="16" t="s">
        <v>39</v>
      </c>
      <c r="D4" s="119" t="s">
        <v>42</v>
      </c>
      <c r="E4" s="119"/>
      <c r="F4" s="119"/>
      <c r="G4" s="185" t="s">
        <v>43</v>
      </c>
      <c r="H4" s="10" t="s">
        <v>44</v>
      </c>
      <c r="I4" s="10" t="s">
        <v>59</v>
      </c>
      <c r="J4" s="11" t="s">
        <v>60</v>
      </c>
      <c r="K4" s="70" t="s">
        <v>61</v>
      </c>
      <c r="L4" s="70" t="s">
        <v>62</v>
      </c>
      <c r="M4" s="70" t="s">
        <v>63</v>
      </c>
      <c r="N4" s="70" t="s">
        <v>64</v>
      </c>
      <c r="O4" s="97" t="s">
        <v>65</v>
      </c>
    </row>
    <row r="5" ht="30" customHeight="1" spans="1:15">
      <c r="A5" s="19"/>
      <c r="B5" s="19"/>
      <c r="C5" s="19"/>
      <c r="D5" s="119" t="s">
        <v>41</v>
      </c>
      <c r="E5" s="119" t="s">
        <v>66</v>
      </c>
      <c r="F5" s="119" t="s">
        <v>67</v>
      </c>
      <c r="G5" s="19"/>
      <c r="H5" s="19"/>
      <c r="I5" s="19"/>
      <c r="J5" s="119" t="s">
        <v>41</v>
      </c>
      <c r="K5" s="101" t="s">
        <v>61</v>
      </c>
      <c r="L5" s="101" t="s">
        <v>62</v>
      </c>
      <c r="M5" s="101" t="s">
        <v>63</v>
      </c>
      <c r="N5" s="101" t="s">
        <v>64</v>
      </c>
      <c r="O5" s="101" t="s">
        <v>65</v>
      </c>
    </row>
    <row r="6" ht="16.5" customHeight="1" spans="1:15">
      <c r="A6" s="119">
        <v>1</v>
      </c>
      <c r="B6" s="119">
        <v>2</v>
      </c>
      <c r="C6" s="119">
        <v>3</v>
      </c>
      <c r="D6" s="119">
        <v>4</v>
      </c>
      <c r="E6" s="119">
        <v>5</v>
      </c>
      <c r="F6" s="119">
        <v>6</v>
      </c>
      <c r="G6" s="119">
        <v>7</v>
      </c>
      <c r="H6" s="57">
        <v>8</v>
      </c>
      <c r="I6" s="57">
        <v>9</v>
      </c>
      <c r="J6" s="57">
        <v>10</v>
      </c>
      <c r="K6" s="57">
        <v>11</v>
      </c>
      <c r="L6" s="57">
        <v>12</v>
      </c>
      <c r="M6" s="57">
        <v>13</v>
      </c>
      <c r="N6" s="57">
        <v>14</v>
      </c>
      <c r="O6" s="119">
        <v>15</v>
      </c>
    </row>
    <row r="7" ht="16.5" customHeight="1" spans="1:15">
      <c r="A7" s="186" t="s">
        <v>68</v>
      </c>
      <c r="B7" s="186" t="s">
        <v>69</v>
      </c>
      <c r="C7" s="142">
        <v>3605584.52</v>
      </c>
      <c r="D7" s="142">
        <v>3605584.52</v>
      </c>
      <c r="E7" s="142">
        <v>3126987.52</v>
      </c>
      <c r="F7" s="142">
        <v>478597</v>
      </c>
      <c r="G7" s="119"/>
      <c r="H7" s="57"/>
      <c r="I7" s="57"/>
      <c r="J7" s="57"/>
      <c r="K7" s="57"/>
      <c r="L7" s="57"/>
      <c r="M7" s="57"/>
      <c r="N7" s="57"/>
      <c r="O7" s="119"/>
    </row>
    <row r="8" ht="16.5" customHeight="1" spans="1:15">
      <c r="A8" s="186" t="s">
        <v>70</v>
      </c>
      <c r="B8" s="186" t="str">
        <f>"  "&amp;"档案事务"</f>
        <v>  档案事务</v>
      </c>
      <c r="C8" s="142">
        <v>3605584.52</v>
      </c>
      <c r="D8" s="142">
        <v>3605584.52</v>
      </c>
      <c r="E8" s="142">
        <v>3126987.52</v>
      </c>
      <c r="F8" s="142">
        <v>478597</v>
      </c>
      <c r="G8" s="119"/>
      <c r="H8" s="57"/>
      <c r="I8" s="57"/>
      <c r="J8" s="57"/>
      <c r="K8" s="57"/>
      <c r="L8" s="57"/>
      <c r="M8" s="57"/>
      <c r="N8" s="57"/>
      <c r="O8" s="119"/>
    </row>
    <row r="9" ht="16.5" customHeight="1" spans="1:15">
      <c r="A9" s="186" t="s">
        <v>71</v>
      </c>
      <c r="B9" s="186" t="str">
        <f>"    "&amp;"行政运行"</f>
        <v>    行政运行</v>
      </c>
      <c r="C9" s="142">
        <v>3126987.52</v>
      </c>
      <c r="D9" s="142">
        <v>3126987.52</v>
      </c>
      <c r="E9" s="142">
        <v>3126987.52</v>
      </c>
      <c r="F9" s="142"/>
      <c r="G9" s="119"/>
      <c r="H9" s="57"/>
      <c r="I9" s="57"/>
      <c r="J9" s="57"/>
      <c r="K9" s="57"/>
      <c r="L9" s="57"/>
      <c r="M9" s="57"/>
      <c r="N9" s="57"/>
      <c r="O9" s="119"/>
    </row>
    <row r="10" ht="16.5" customHeight="1" spans="1:15">
      <c r="A10" s="186" t="s">
        <v>72</v>
      </c>
      <c r="B10" s="186" t="str">
        <f>"    "&amp;"档案馆"</f>
        <v>    档案馆</v>
      </c>
      <c r="C10" s="142">
        <v>478597</v>
      </c>
      <c r="D10" s="142">
        <v>478597</v>
      </c>
      <c r="E10" s="142"/>
      <c r="F10" s="142">
        <v>478597</v>
      </c>
      <c r="G10" s="119"/>
      <c r="H10" s="57"/>
      <c r="I10" s="57"/>
      <c r="J10" s="57"/>
      <c r="K10" s="57"/>
      <c r="L10" s="57"/>
      <c r="M10" s="57"/>
      <c r="N10" s="57"/>
      <c r="O10" s="119"/>
    </row>
    <row r="11" ht="16.5" customHeight="1" spans="1:15">
      <c r="A11" s="186" t="s">
        <v>73</v>
      </c>
      <c r="B11" s="186" t="s">
        <v>74</v>
      </c>
      <c r="C11" s="142">
        <v>431131.2</v>
      </c>
      <c r="D11" s="142">
        <v>431131.2</v>
      </c>
      <c r="E11" s="142">
        <v>431131.2</v>
      </c>
      <c r="F11" s="142"/>
      <c r="G11" s="119"/>
      <c r="H11" s="57"/>
      <c r="I11" s="57"/>
      <c r="J11" s="57"/>
      <c r="K11" s="57"/>
      <c r="L11" s="57"/>
      <c r="M11" s="57"/>
      <c r="N11" s="57"/>
      <c r="O11" s="119"/>
    </row>
    <row r="12" ht="16.5" customHeight="1" spans="1:15">
      <c r="A12" s="186" t="s">
        <v>75</v>
      </c>
      <c r="B12" s="186" t="str">
        <f>"  "&amp;"行政事业单位养老支出"</f>
        <v>  行政事业单位养老支出</v>
      </c>
      <c r="C12" s="142">
        <v>431131.2</v>
      </c>
      <c r="D12" s="142">
        <v>431131.2</v>
      </c>
      <c r="E12" s="142">
        <v>431131.2</v>
      </c>
      <c r="F12" s="142"/>
      <c r="G12" s="119"/>
      <c r="H12" s="57"/>
      <c r="I12" s="57"/>
      <c r="J12" s="57"/>
      <c r="K12" s="57"/>
      <c r="L12" s="57"/>
      <c r="M12" s="57"/>
      <c r="N12" s="57"/>
      <c r="O12" s="119"/>
    </row>
    <row r="13" ht="16.5" customHeight="1" spans="1:15">
      <c r="A13" s="186" t="s">
        <v>76</v>
      </c>
      <c r="B13" s="186" t="str">
        <f>"    "&amp;"机关事业单位基本养老保险缴费支出"</f>
        <v>    机关事业单位基本养老保险缴费支出</v>
      </c>
      <c r="C13" s="142">
        <v>419131.2</v>
      </c>
      <c r="D13" s="142">
        <v>419131.2</v>
      </c>
      <c r="E13" s="142">
        <v>419131.2</v>
      </c>
      <c r="F13" s="142"/>
      <c r="G13" s="119"/>
      <c r="H13" s="57"/>
      <c r="I13" s="57"/>
      <c r="J13" s="57"/>
      <c r="K13" s="57"/>
      <c r="L13" s="57"/>
      <c r="M13" s="57"/>
      <c r="N13" s="57"/>
      <c r="O13" s="119"/>
    </row>
    <row r="14" ht="16.5" customHeight="1" spans="1:15">
      <c r="A14" s="186" t="s">
        <v>77</v>
      </c>
      <c r="B14" s="186" t="str">
        <f>"    "&amp;"机关事业单位职业年金缴费支出"</f>
        <v>    机关事业单位职业年金缴费支出</v>
      </c>
      <c r="C14" s="142"/>
      <c r="D14" s="142"/>
      <c r="E14" s="142"/>
      <c r="F14" s="142"/>
      <c r="G14" s="119"/>
      <c r="H14" s="57"/>
      <c r="I14" s="57"/>
      <c r="J14" s="57"/>
      <c r="K14" s="57"/>
      <c r="L14" s="57"/>
      <c r="M14" s="57"/>
      <c r="N14" s="57"/>
      <c r="O14" s="119"/>
    </row>
    <row r="15" ht="20.25" customHeight="1" spans="1:15">
      <c r="A15" s="186" t="s">
        <v>78</v>
      </c>
      <c r="B15" s="186" t="str">
        <f>"    "&amp;"其他行政事业单位养老支出"</f>
        <v>    其他行政事业单位养老支出</v>
      </c>
      <c r="C15" s="142">
        <v>12000</v>
      </c>
      <c r="D15" s="142">
        <v>12000</v>
      </c>
      <c r="E15" s="142">
        <v>12000</v>
      </c>
      <c r="F15" s="142"/>
      <c r="G15" s="102"/>
      <c r="H15" s="179"/>
      <c r="I15" s="179"/>
      <c r="J15" s="179"/>
      <c r="K15" s="179"/>
      <c r="L15" s="179"/>
      <c r="M15" s="102"/>
      <c r="N15" s="179"/>
      <c r="O15" s="179"/>
    </row>
    <row r="16" ht="20.25" customHeight="1" spans="1:15">
      <c r="A16" s="186" t="s">
        <v>79</v>
      </c>
      <c r="B16" s="186" t="s">
        <v>80</v>
      </c>
      <c r="C16" s="142">
        <v>380725.02</v>
      </c>
      <c r="D16" s="142">
        <v>380725.02</v>
      </c>
      <c r="E16" s="142">
        <v>380725.02</v>
      </c>
      <c r="F16" s="142"/>
      <c r="G16" s="102"/>
      <c r="H16" s="179"/>
      <c r="I16" s="179"/>
      <c r="J16" s="179"/>
      <c r="K16" s="179"/>
      <c r="L16" s="179"/>
      <c r="M16" s="102"/>
      <c r="N16" s="179"/>
      <c r="O16" s="179"/>
    </row>
    <row r="17" ht="20.25" customHeight="1" spans="1:15">
      <c r="A17" s="186" t="s">
        <v>81</v>
      </c>
      <c r="B17" s="186" t="str">
        <f>"  "&amp;"行政事业单位医疗"</f>
        <v>  行政事业单位医疗</v>
      </c>
      <c r="C17" s="142">
        <v>380725.02</v>
      </c>
      <c r="D17" s="142">
        <v>380725.02</v>
      </c>
      <c r="E17" s="142">
        <v>380725.02</v>
      </c>
      <c r="F17" s="142"/>
      <c r="G17" s="102"/>
      <c r="H17" s="179"/>
      <c r="I17" s="179"/>
      <c r="J17" s="179"/>
      <c r="K17" s="179"/>
      <c r="L17" s="179"/>
      <c r="M17" s="102"/>
      <c r="N17" s="179"/>
      <c r="O17" s="179"/>
    </row>
    <row r="18" ht="20.25" customHeight="1" spans="1:15">
      <c r="A18" s="186" t="s">
        <v>82</v>
      </c>
      <c r="B18" s="186" t="str">
        <f>"    "&amp;"行政单位医疗"</f>
        <v>    行政单位医疗</v>
      </c>
      <c r="C18" s="142"/>
      <c r="D18" s="142"/>
      <c r="E18" s="142"/>
      <c r="F18" s="142"/>
      <c r="G18" s="102"/>
      <c r="H18" s="179"/>
      <c r="I18" s="179"/>
      <c r="J18" s="179"/>
      <c r="K18" s="179"/>
      <c r="L18" s="179"/>
      <c r="M18" s="102"/>
      <c r="N18" s="179"/>
      <c r="O18" s="179"/>
    </row>
    <row r="19" ht="20.25" customHeight="1" spans="1:15">
      <c r="A19" s="186" t="s">
        <v>83</v>
      </c>
      <c r="B19" s="186" t="str">
        <f>"    "&amp;"事业单位医疗"</f>
        <v>    事业单位医疗</v>
      </c>
      <c r="C19" s="142">
        <v>192113.1</v>
      </c>
      <c r="D19" s="142">
        <v>192113.1</v>
      </c>
      <c r="E19" s="142">
        <v>192113.1</v>
      </c>
      <c r="F19" s="142"/>
      <c r="G19" s="102"/>
      <c r="H19" s="179"/>
      <c r="I19" s="179"/>
      <c r="J19" s="179"/>
      <c r="K19" s="179"/>
      <c r="L19" s="179"/>
      <c r="M19" s="102"/>
      <c r="N19" s="179"/>
      <c r="O19" s="179"/>
    </row>
    <row r="20" ht="20.25" customHeight="1" spans="1:15">
      <c r="A20" s="186" t="s">
        <v>84</v>
      </c>
      <c r="B20" s="186" t="str">
        <f>"    "&amp;"公务员医疗补助"</f>
        <v>    公务员医疗补助</v>
      </c>
      <c r="C20" s="142">
        <v>172777.3</v>
      </c>
      <c r="D20" s="142">
        <v>172777.3</v>
      </c>
      <c r="E20" s="142">
        <v>172777.3</v>
      </c>
      <c r="F20" s="142"/>
      <c r="G20" s="102"/>
      <c r="H20" s="179"/>
      <c r="I20" s="179"/>
      <c r="J20" s="179"/>
      <c r="K20" s="179"/>
      <c r="L20" s="179"/>
      <c r="M20" s="102"/>
      <c r="N20" s="179"/>
      <c r="O20" s="179"/>
    </row>
    <row r="21" ht="20.25" customHeight="1" spans="1:15">
      <c r="A21" s="186" t="s">
        <v>85</v>
      </c>
      <c r="B21" s="186" t="str">
        <f>"    "&amp;"其他行政事业单位医疗支出"</f>
        <v>    其他行政事业单位医疗支出</v>
      </c>
      <c r="C21" s="142">
        <v>15834.62</v>
      </c>
      <c r="D21" s="142">
        <v>15834.62</v>
      </c>
      <c r="E21" s="142">
        <v>15834.62</v>
      </c>
      <c r="F21" s="142"/>
      <c r="G21" s="102"/>
      <c r="H21" s="179"/>
      <c r="I21" s="179"/>
      <c r="J21" s="179"/>
      <c r="K21" s="179"/>
      <c r="L21" s="179"/>
      <c r="M21" s="102"/>
      <c r="N21" s="179"/>
      <c r="O21" s="179"/>
    </row>
    <row r="22" ht="20.25" customHeight="1" spans="1:15">
      <c r="A22" s="186" t="s">
        <v>86</v>
      </c>
      <c r="B22" s="186" t="s">
        <v>87</v>
      </c>
      <c r="C22" s="142">
        <v>330374.16</v>
      </c>
      <c r="D22" s="142">
        <v>330374.16</v>
      </c>
      <c r="E22" s="142">
        <v>330374.16</v>
      </c>
      <c r="F22" s="142"/>
      <c r="G22" s="102"/>
      <c r="H22" s="179"/>
      <c r="I22" s="179"/>
      <c r="J22" s="179"/>
      <c r="K22" s="179"/>
      <c r="L22" s="179"/>
      <c r="M22" s="102"/>
      <c r="N22" s="179"/>
      <c r="O22" s="179"/>
    </row>
    <row r="23" ht="20.25" customHeight="1" spans="1:15">
      <c r="A23" s="186" t="s">
        <v>88</v>
      </c>
      <c r="B23" s="186" t="str">
        <f>"  "&amp;"住房改革支出"</f>
        <v>  住房改革支出</v>
      </c>
      <c r="C23" s="142">
        <v>330374.16</v>
      </c>
      <c r="D23" s="142">
        <v>330374.16</v>
      </c>
      <c r="E23" s="142">
        <v>330374.16</v>
      </c>
      <c r="F23" s="142"/>
      <c r="G23" s="102"/>
      <c r="H23" s="179"/>
      <c r="I23" s="179"/>
      <c r="J23" s="179"/>
      <c r="K23" s="179"/>
      <c r="L23" s="179"/>
      <c r="M23" s="102"/>
      <c r="N23" s="179"/>
      <c r="O23" s="179"/>
    </row>
    <row r="24" ht="20.25" customHeight="1" spans="1:15">
      <c r="A24" s="186" t="s">
        <v>89</v>
      </c>
      <c r="B24" s="186" t="str">
        <f>"    "&amp;"住房公积金"</f>
        <v>    住房公积金</v>
      </c>
      <c r="C24" s="142">
        <v>330374.16</v>
      </c>
      <c r="D24" s="142">
        <v>330374.16</v>
      </c>
      <c r="E24" s="142">
        <v>330374.16</v>
      </c>
      <c r="F24" s="142"/>
      <c r="G24" s="102"/>
      <c r="H24" s="179"/>
      <c r="I24" s="179"/>
      <c r="J24" s="179"/>
      <c r="K24" s="179"/>
      <c r="L24" s="179"/>
      <c r="M24" s="102"/>
      <c r="N24" s="179"/>
      <c r="O24" s="179"/>
    </row>
    <row r="25" s="1" customFormat="1" ht="24" customHeight="1" spans="1:15">
      <c r="A25" s="132" t="s">
        <v>90</v>
      </c>
      <c r="B25" s="187"/>
      <c r="C25" s="141">
        <v>4747814.9</v>
      </c>
      <c r="D25" s="142">
        <v>4747814.9</v>
      </c>
      <c r="E25" s="141">
        <v>4269217.9</v>
      </c>
      <c r="F25" s="141">
        <v>478597</v>
      </c>
      <c r="G25" s="103"/>
      <c r="H25" s="180"/>
      <c r="I25" s="180"/>
      <c r="J25" s="180"/>
      <c r="K25" s="180"/>
      <c r="L25" s="180"/>
      <c r="M25" s="103"/>
      <c r="N25" s="180"/>
      <c r="O25" s="180"/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B28" sqref="B28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113" t="s">
        <v>91</v>
      </c>
    </row>
    <row r="2" ht="31.5" customHeight="1" spans="1:4">
      <c r="A2" s="54" t="s">
        <v>92</v>
      </c>
      <c r="B2" s="168"/>
      <c r="C2" s="168"/>
      <c r="D2" s="168"/>
    </row>
    <row r="3" ht="17.25" customHeight="1" spans="1:4">
      <c r="A3" s="5" t="s">
        <v>2</v>
      </c>
      <c r="B3" s="169"/>
      <c r="C3" s="169"/>
      <c r="D3" s="114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70" t="s">
        <v>7</v>
      </c>
      <c r="C5" s="16" t="s">
        <v>93</v>
      </c>
      <c r="D5" s="170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71" t="s">
        <v>94</v>
      </c>
      <c r="B7" s="172">
        <v>4569217.9</v>
      </c>
      <c r="C7" s="173" t="s">
        <v>95</v>
      </c>
      <c r="D7" s="141">
        <v>4747814.9</v>
      </c>
    </row>
    <row r="8" ht="29.15" customHeight="1" spans="1:4">
      <c r="A8" s="174" t="s">
        <v>96</v>
      </c>
      <c r="B8" s="172">
        <v>4569217.9</v>
      </c>
      <c r="C8" s="228" t="s">
        <v>97</v>
      </c>
      <c r="D8" s="141">
        <v>3605584.52</v>
      </c>
    </row>
    <row r="9" ht="29.15" customHeight="1" spans="1:4">
      <c r="A9" s="174" t="s">
        <v>98</v>
      </c>
      <c r="B9" s="176"/>
      <c r="C9" s="228" t="s">
        <v>99</v>
      </c>
      <c r="D9" s="102"/>
    </row>
    <row r="10" ht="29.15" customHeight="1" spans="1:4">
      <c r="A10" s="174" t="s">
        <v>100</v>
      </c>
      <c r="B10" s="176"/>
      <c r="C10" s="228" t="s">
        <v>101</v>
      </c>
      <c r="D10" s="102">
        <v>431311.2</v>
      </c>
    </row>
    <row r="11" ht="29.15" customHeight="1" spans="1:4">
      <c r="A11" s="177" t="s">
        <v>102</v>
      </c>
      <c r="B11" s="138">
        <v>178597</v>
      </c>
      <c r="C11" s="228" t="s">
        <v>103</v>
      </c>
      <c r="D11" s="102">
        <v>380725.02</v>
      </c>
    </row>
    <row r="12" ht="29.15" customHeight="1" spans="1:4">
      <c r="A12" s="174" t="s">
        <v>96</v>
      </c>
      <c r="B12" s="138">
        <v>178597</v>
      </c>
      <c r="C12" s="228" t="s">
        <v>104</v>
      </c>
      <c r="D12" s="102"/>
    </row>
    <row r="13" ht="29.15" customHeight="1" spans="1:4">
      <c r="A13" s="178" t="s">
        <v>98</v>
      </c>
      <c r="B13" s="179"/>
      <c r="C13" s="228" t="s">
        <v>105</v>
      </c>
      <c r="D13" s="102">
        <v>330374.16</v>
      </c>
    </row>
    <row r="14" ht="29.15" customHeight="1" spans="1:4">
      <c r="A14" s="178" t="s">
        <v>100</v>
      </c>
      <c r="B14" s="180"/>
      <c r="C14" s="228" t="s">
        <v>106</v>
      </c>
      <c r="D14" s="102"/>
    </row>
    <row r="15" ht="29.15" customHeight="1" spans="1:4">
      <c r="A15" s="181"/>
      <c r="B15" s="180"/>
      <c r="C15" s="182" t="s">
        <v>107</v>
      </c>
      <c r="D15" s="180"/>
    </row>
    <row r="16" ht="29.15" customHeight="1" spans="1:4">
      <c r="A16" s="181" t="s">
        <v>108</v>
      </c>
      <c r="B16" s="183">
        <v>4747814.9</v>
      </c>
      <c r="C16" s="184" t="s">
        <v>34</v>
      </c>
      <c r="D16" s="183">
        <v>4747814.9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D29" sqref="D29"/>
    </sheetView>
  </sheetViews>
  <sheetFormatPr defaultColWidth="9.14166666666667" defaultRowHeight="14.25" customHeight="1" outlineLevelCol="6"/>
  <cols>
    <col min="1" max="7" width="23.6333333333333" customWidth="1"/>
  </cols>
  <sheetData>
    <row r="1" ht="12" customHeight="1" spans="4:7">
      <c r="D1" s="140"/>
      <c r="F1" s="115"/>
      <c r="G1" s="115" t="s">
        <v>109</v>
      </c>
    </row>
    <row r="2" ht="39" customHeight="1" spans="1:7">
      <c r="A2" s="4" t="s">
        <v>110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18"/>
      <c r="G3" s="118" t="s">
        <v>3</v>
      </c>
    </row>
    <row r="4" ht="20.25" customHeight="1" spans="1:7">
      <c r="A4" s="156" t="s">
        <v>111</v>
      </c>
      <c r="B4" s="157"/>
      <c r="C4" s="158" t="s">
        <v>39</v>
      </c>
      <c r="D4" s="12" t="s">
        <v>66</v>
      </c>
      <c r="E4" s="12"/>
      <c r="F4" s="13"/>
      <c r="G4" s="158" t="s">
        <v>67</v>
      </c>
    </row>
    <row r="5" ht="20.25" customHeight="1" spans="1:7">
      <c r="A5" s="159" t="s">
        <v>57</v>
      </c>
      <c r="B5" s="160" t="s">
        <v>58</v>
      </c>
      <c r="C5" s="105"/>
      <c r="D5" s="105" t="s">
        <v>41</v>
      </c>
      <c r="E5" s="105" t="s">
        <v>112</v>
      </c>
      <c r="F5" s="105" t="s">
        <v>113</v>
      </c>
      <c r="G5" s="105"/>
    </row>
    <row r="6" ht="13.5" customHeight="1" spans="1:7">
      <c r="A6" s="161" t="s">
        <v>114</v>
      </c>
      <c r="B6" s="161" t="s">
        <v>115</v>
      </c>
      <c r="C6" s="161" t="s">
        <v>116</v>
      </c>
      <c r="D6" s="119"/>
      <c r="E6" s="161" t="s">
        <v>117</v>
      </c>
      <c r="F6" s="161" t="s">
        <v>118</v>
      </c>
      <c r="G6" s="161" t="s">
        <v>119</v>
      </c>
    </row>
    <row r="7" ht="13.5" customHeight="1" spans="1:7">
      <c r="A7" s="122" t="s">
        <v>68</v>
      </c>
      <c r="B7" s="122" t="s">
        <v>69</v>
      </c>
      <c r="C7" s="162">
        <v>3605584.52</v>
      </c>
      <c r="D7" s="162">
        <v>3126987.52</v>
      </c>
      <c r="E7" s="162">
        <v>2951048.56</v>
      </c>
      <c r="F7" s="162">
        <v>175938.96</v>
      </c>
      <c r="G7" s="162">
        <v>478597</v>
      </c>
    </row>
    <row r="8" ht="13.5" customHeight="1" spans="1:7">
      <c r="A8" s="163" t="s">
        <v>70</v>
      </c>
      <c r="B8" s="163" t="s">
        <v>120</v>
      </c>
      <c r="C8" s="162">
        <v>3605584.52</v>
      </c>
      <c r="D8" s="162">
        <v>3126987.52</v>
      </c>
      <c r="E8" s="162">
        <v>2951048.56</v>
      </c>
      <c r="F8" s="162">
        <v>175938.96</v>
      </c>
      <c r="G8" s="162">
        <v>478597</v>
      </c>
    </row>
    <row r="9" ht="13.5" customHeight="1" spans="1:7">
      <c r="A9" s="164" t="s">
        <v>71</v>
      </c>
      <c r="B9" s="164" t="s">
        <v>121</v>
      </c>
      <c r="C9" s="162">
        <v>3126987.52</v>
      </c>
      <c r="D9" s="162">
        <v>3126987.52</v>
      </c>
      <c r="E9" s="162">
        <v>2951048.56</v>
      </c>
      <c r="F9" s="162">
        <v>175938.96</v>
      </c>
      <c r="G9" s="162"/>
    </row>
    <row r="10" ht="13.5" customHeight="1" spans="1:7">
      <c r="A10" s="164" t="s">
        <v>72</v>
      </c>
      <c r="B10" s="164" t="s">
        <v>122</v>
      </c>
      <c r="C10" s="162">
        <v>478597</v>
      </c>
      <c r="D10" s="162"/>
      <c r="E10" s="162"/>
      <c r="F10" s="162"/>
      <c r="G10" s="162">
        <v>478597</v>
      </c>
    </row>
    <row r="11" ht="13.5" customHeight="1" spans="1:7">
      <c r="A11" s="122" t="s">
        <v>73</v>
      </c>
      <c r="B11" s="122" t="s">
        <v>74</v>
      </c>
      <c r="C11" s="162">
        <v>431131.2</v>
      </c>
      <c r="D11" s="162">
        <v>431131.2</v>
      </c>
      <c r="E11" s="162">
        <v>419131.2</v>
      </c>
      <c r="F11" s="162">
        <v>12000</v>
      </c>
      <c r="G11" s="162"/>
    </row>
    <row r="12" ht="13.5" customHeight="1" spans="1:7">
      <c r="A12" s="163" t="s">
        <v>75</v>
      </c>
      <c r="B12" s="163" t="s">
        <v>123</v>
      </c>
      <c r="C12" s="162">
        <v>431131.2</v>
      </c>
      <c r="D12" s="162">
        <v>431131.2</v>
      </c>
      <c r="E12" s="162">
        <v>419131.2</v>
      </c>
      <c r="F12" s="162">
        <v>12000</v>
      </c>
      <c r="G12" s="162"/>
    </row>
    <row r="13" ht="13.5" customHeight="1" spans="1:7">
      <c r="A13" s="164" t="s">
        <v>76</v>
      </c>
      <c r="B13" s="164" t="s">
        <v>124</v>
      </c>
      <c r="C13" s="162">
        <v>419131.2</v>
      </c>
      <c r="D13" s="162">
        <v>419131.2</v>
      </c>
      <c r="E13" s="162">
        <v>419131.2</v>
      </c>
      <c r="F13" s="162"/>
      <c r="G13" s="162"/>
    </row>
    <row r="14" ht="18" customHeight="1" spans="1:7">
      <c r="A14" s="164" t="s">
        <v>78</v>
      </c>
      <c r="B14" s="164" t="s">
        <v>125</v>
      </c>
      <c r="C14" s="162">
        <v>12000</v>
      </c>
      <c r="D14" s="162">
        <v>12000</v>
      </c>
      <c r="E14" s="162"/>
      <c r="F14" s="162">
        <v>12000</v>
      </c>
      <c r="G14" s="162"/>
    </row>
    <row r="15" ht="18" customHeight="1" spans="1:7">
      <c r="A15" s="122" t="s">
        <v>79</v>
      </c>
      <c r="B15" s="122" t="s">
        <v>80</v>
      </c>
      <c r="C15" s="162">
        <v>380725.02</v>
      </c>
      <c r="D15" s="162">
        <v>380725.02</v>
      </c>
      <c r="E15" s="162">
        <v>380725.02</v>
      </c>
      <c r="F15" s="162"/>
      <c r="G15" s="162"/>
    </row>
    <row r="16" ht="18" customHeight="1" spans="1:7">
      <c r="A16" s="163" t="s">
        <v>81</v>
      </c>
      <c r="B16" s="163" t="s">
        <v>126</v>
      </c>
      <c r="C16" s="162">
        <v>380725.02</v>
      </c>
      <c r="D16" s="162">
        <v>380725.02</v>
      </c>
      <c r="E16" s="162">
        <v>380725.02</v>
      </c>
      <c r="F16" s="162"/>
      <c r="G16" s="162"/>
    </row>
    <row r="17" ht="18" customHeight="1" spans="1:7">
      <c r="A17" s="164" t="s">
        <v>83</v>
      </c>
      <c r="B17" s="164" t="s">
        <v>127</v>
      </c>
      <c r="C17" s="162">
        <v>192113.1</v>
      </c>
      <c r="D17" s="162">
        <v>192113.1</v>
      </c>
      <c r="E17" s="162">
        <v>192113.1</v>
      </c>
      <c r="F17" s="162"/>
      <c r="G17" s="162"/>
    </row>
    <row r="18" ht="18" customHeight="1" spans="1:7">
      <c r="A18" s="164" t="s">
        <v>84</v>
      </c>
      <c r="B18" s="164" t="s">
        <v>128</v>
      </c>
      <c r="C18" s="162">
        <v>172777.3</v>
      </c>
      <c r="D18" s="162">
        <v>172777.3</v>
      </c>
      <c r="E18" s="162">
        <v>172777.3</v>
      </c>
      <c r="F18" s="162"/>
      <c r="G18" s="162"/>
    </row>
    <row r="19" ht="18" customHeight="1" spans="1:7">
      <c r="A19" s="164" t="s">
        <v>85</v>
      </c>
      <c r="B19" s="164" t="s">
        <v>129</v>
      </c>
      <c r="C19" s="162">
        <v>15834.62</v>
      </c>
      <c r="D19" s="162">
        <v>15834.62</v>
      </c>
      <c r="E19" s="162">
        <v>15834.62</v>
      </c>
      <c r="F19" s="162"/>
      <c r="G19" s="162"/>
    </row>
    <row r="20" ht="18" customHeight="1" spans="1:7">
      <c r="A20" s="122" t="s">
        <v>86</v>
      </c>
      <c r="B20" s="122" t="s">
        <v>87</v>
      </c>
      <c r="C20" s="162">
        <v>330374.16</v>
      </c>
      <c r="D20" s="162">
        <v>330374.16</v>
      </c>
      <c r="E20" s="162">
        <v>330374.16</v>
      </c>
      <c r="F20" s="162"/>
      <c r="G20" s="162"/>
    </row>
    <row r="21" ht="18" customHeight="1" spans="1:7">
      <c r="A21" s="163" t="s">
        <v>88</v>
      </c>
      <c r="B21" s="163" t="s">
        <v>130</v>
      </c>
      <c r="C21" s="162">
        <v>330374.16</v>
      </c>
      <c r="D21" s="162">
        <v>330374.16</v>
      </c>
      <c r="E21" s="162">
        <v>330374.16</v>
      </c>
      <c r="F21" s="162"/>
      <c r="G21" s="162"/>
    </row>
    <row r="22" ht="18" customHeight="1" spans="1:7">
      <c r="A22" s="164" t="s">
        <v>89</v>
      </c>
      <c r="B22" s="164" t="s">
        <v>131</v>
      </c>
      <c r="C22" s="162">
        <v>330374.16</v>
      </c>
      <c r="D22" s="162">
        <v>330374.16</v>
      </c>
      <c r="E22" s="162">
        <v>330374.16</v>
      </c>
      <c r="F22" s="162"/>
      <c r="G22" s="162"/>
    </row>
    <row r="23" s="1" customFormat="1" ht="18" customHeight="1" spans="1:7">
      <c r="A23" s="165" t="s">
        <v>90</v>
      </c>
      <c r="B23" s="166"/>
      <c r="C23" s="167">
        <v>4747814.9</v>
      </c>
      <c r="D23" s="162">
        <v>4269217.9</v>
      </c>
      <c r="E23" s="167">
        <v>4081278.94</v>
      </c>
      <c r="F23" s="167">
        <v>187938.96</v>
      </c>
      <c r="G23" s="167">
        <v>478597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C16" sqref="C16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50"/>
      <c r="B1" s="150"/>
      <c r="C1" s="68"/>
      <c r="F1" s="67" t="s">
        <v>132</v>
      </c>
    </row>
    <row r="2" ht="25.5" customHeight="1" spans="1:6">
      <c r="A2" s="151" t="s">
        <v>133</v>
      </c>
      <c r="B2" s="151"/>
      <c r="C2" s="151"/>
      <c r="D2" s="151"/>
      <c r="E2" s="151"/>
      <c r="F2" s="151"/>
    </row>
    <row r="3" ht="15.75" customHeight="1" spans="1:6">
      <c r="A3" s="229" t="s">
        <v>2</v>
      </c>
      <c r="B3" s="150"/>
      <c r="C3" s="68"/>
      <c r="F3" s="67" t="s">
        <v>134</v>
      </c>
    </row>
    <row r="4" ht="19.5" customHeight="1" spans="1:6">
      <c r="A4" s="10" t="s">
        <v>135</v>
      </c>
      <c r="B4" s="16" t="s">
        <v>136</v>
      </c>
      <c r="C4" s="11" t="s">
        <v>137</v>
      </c>
      <c r="D4" s="12"/>
      <c r="E4" s="13"/>
      <c r="F4" s="16" t="s">
        <v>138</v>
      </c>
    </row>
    <row r="5" ht="19.5" customHeight="1" spans="1:6">
      <c r="A5" s="18"/>
      <c r="B5" s="19"/>
      <c r="C5" s="119" t="s">
        <v>41</v>
      </c>
      <c r="D5" s="119" t="s">
        <v>139</v>
      </c>
      <c r="E5" s="119" t="s">
        <v>140</v>
      </c>
      <c r="F5" s="19"/>
    </row>
    <row r="6" ht="18.75" customHeight="1" spans="1:6">
      <c r="A6" s="152">
        <v>1</v>
      </c>
      <c r="B6" s="152">
        <v>2</v>
      </c>
      <c r="C6" s="153">
        <v>3</v>
      </c>
      <c r="D6" s="152">
        <v>4</v>
      </c>
      <c r="E6" s="152">
        <v>5</v>
      </c>
      <c r="F6" s="152">
        <v>6</v>
      </c>
    </row>
    <row r="7" ht="18.75" customHeight="1" spans="1:6">
      <c r="A7" s="154">
        <v>3000</v>
      </c>
      <c r="B7" s="154"/>
      <c r="C7" s="155"/>
      <c r="D7" s="154"/>
      <c r="E7" s="154"/>
      <c r="F7" s="154">
        <v>3000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6"/>
  <sheetViews>
    <sheetView showZeros="0" topLeftCell="A16" workbookViewId="0">
      <selection activeCell="E25" sqref="E25"/>
    </sheetView>
  </sheetViews>
  <sheetFormatPr defaultColWidth="8.75" defaultRowHeight="14.25" customHeight="1"/>
  <cols>
    <col min="1" max="1" width="17.625" customWidth="1"/>
    <col min="2" max="2" width="18.5" customWidth="1"/>
    <col min="3" max="3" width="16.875" customWidth="1"/>
    <col min="4" max="4" width="8.75" customWidth="1"/>
    <col min="5" max="5" width="25.75" customWidth="1"/>
    <col min="6" max="6" width="8.75" customWidth="1"/>
    <col min="7" max="7" width="22.625" customWidth="1"/>
    <col min="8" max="8" width="13.125" customWidth="1"/>
    <col min="9" max="9" width="12.625" customWidth="1"/>
    <col min="10" max="11" width="8.75" customWidth="1"/>
    <col min="12" max="12" width="11.375" customWidth="1"/>
    <col min="13" max="16384" width="8.75" customWidth="1"/>
  </cols>
  <sheetData>
    <row r="1" ht="13.5" customHeight="1" spans="4:23">
      <c r="D1" s="2"/>
      <c r="E1" s="2"/>
      <c r="F1" s="2"/>
      <c r="G1" s="2"/>
      <c r="U1" s="140"/>
      <c r="W1" s="115" t="s">
        <v>141</v>
      </c>
    </row>
    <row r="2" ht="27.75" customHeight="1" spans="1:23">
      <c r="A2" s="30" t="s">
        <v>142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ht="13.5" customHeight="1" spans="1:23">
      <c r="A3" s="5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40"/>
      <c r="W3" s="118" t="s">
        <v>134</v>
      </c>
    </row>
    <row r="4" ht="21.75" customHeight="1" spans="1:23">
      <c r="A4" s="9" t="s">
        <v>143</v>
      </c>
      <c r="B4" s="9" t="s">
        <v>144</v>
      </c>
      <c r="C4" s="9" t="s">
        <v>145</v>
      </c>
      <c r="D4" s="10" t="s">
        <v>146</v>
      </c>
      <c r="E4" s="10" t="s">
        <v>147</v>
      </c>
      <c r="F4" s="10" t="s">
        <v>148</v>
      </c>
      <c r="G4" s="10" t="s">
        <v>149</v>
      </c>
      <c r="H4" s="119" t="s">
        <v>150</v>
      </c>
      <c r="I4" s="119"/>
      <c r="J4" s="119"/>
      <c r="K4" s="119"/>
      <c r="L4" s="136"/>
      <c r="M4" s="136"/>
      <c r="N4" s="136"/>
      <c r="O4" s="136"/>
      <c r="P4" s="136"/>
      <c r="Q4" s="56"/>
      <c r="R4" s="119"/>
      <c r="S4" s="119"/>
      <c r="T4" s="119"/>
      <c r="U4" s="119"/>
      <c r="V4" s="119"/>
      <c r="W4" s="119"/>
    </row>
    <row r="5" ht="21.75" customHeight="1" spans="1:23">
      <c r="A5" s="14"/>
      <c r="B5" s="14"/>
      <c r="C5" s="14"/>
      <c r="D5" s="15"/>
      <c r="E5" s="15"/>
      <c r="F5" s="15"/>
      <c r="G5" s="15"/>
      <c r="H5" s="119" t="s">
        <v>39</v>
      </c>
      <c r="I5" s="56" t="s">
        <v>42</v>
      </c>
      <c r="J5" s="56"/>
      <c r="K5" s="56"/>
      <c r="L5" s="136"/>
      <c r="M5" s="136"/>
      <c r="N5" s="136" t="s">
        <v>151</v>
      </c>
      <c r="O5" s="136"/>
      <c r="P5" s="136"/>
      <c r="Q5" s="56" t="s">
        <v>45</v>
      </c>
      <c r="R5" s="119" t="s">
        <v>60</v>
      </c>
      <c r="S5" s="56"/>
      <c r="T5" s="56"/>
      <c r="U5" s="56"/>
      <c r="V5" s="56"/>
      <c r="W5" s="56"/>
    </row>
    <row r="6" ht="15" customHeight="1" spans="1:23">
      <c r="A6" s="17"/>
      <c r="B6" s="17"/>
      <c r="C6" s="17"/>
      <c r="D6" s="18"/>
      <c r="E6" s="18"/>
      <c r="F6" s="18"/>
      <c r="G6" s="18"/>
      <c r="H6" s="119"/>
      <c r="I6" s="56" t="s">
        <v>152</v>
      </c>
      <c r="J6" s="56" t="s">
        <v>153</v>
      </c>
      <c r="K6" s="56" t="s">
        <v>154</v>
      </c>
      <c r="L6" s="148" t="s">
        <v>155</v>
      </c>
      <c r="M6" s="148" t="s">
        <v>156</v>
      </c>
      <c r="N6" s="148" t="s">
        <v>42</v>
      </c>
      <c r="O6" s="148" t="s">
        <v>43</v>
      </c>
      <c r="P6" s="148" t="s">
        <v>44</v>
      </c>
      <c r="Q6" s="56"/>
      <c r="R6" s="56" t="s">
        <v>41</v>
      </c>
      <c r="S6" s="56" t="s">
        <v>52</v>
      </c>
      <c r="T6" s="56" t="s">
        <v>157</v>
      </c>
      <c r="U6" s="56" t="s">
        <v>48</v>
      </c>
      <c r="V6" s="56" t="s">
        <v>49</v>
      </c>
      <c r="W6" s="56" t="s">
        <v>50</v>
      </c>
    </row>
    <row r="7" ht="27.75" customHeight="1" spans="1:23">
      <c r="A7" s="17"/>
      <c r="B7" s="17"/>
      <c r="C7" s="17"/>
      <c r="D7" s="18"/>
      <c r="E7" s="18"/>
      <c r="F7" s="18"/>
      <c r="G7" s="18"/>
      <c r="H7" s="119"/>
      <c r="I7" s="56"/>
      <c r="J7" s="56"/>
      <c r="K7" s="56"/>
      <c r="L7" s="148"/>
      <c r="M7" s="148"/>
      <c r="N7" s="148"/>
      <c r="O7" s="148"/>
      <c r="P7" s="148"/>
      <c r="Q7" s="56"/>
      <c r="R7" s="56"/>
      <c r="S7" s="56"/>
      <c r="T7" s="56"/>
      <c r="U7" s="56"/>
      <c r="V7" s="56"/>
      <c r="W7" s="56"/>
    </row>
    <row r="8" s="143" customFormat="1" ht="15" customHeight="1" spans="1:23">
      <c r="A8" s="144">
        <v>1</v>
      </c>
      <c r="B8" s="144">
        <v>2</v>
      </c>
      <c r="C8" s="144">
        <v>3</v>
      </c>
      <c r="D8" s="144">
        <v>4</v>
      </c>
      <c r="E8" s="144">
        <v>5</v>
      </c>
      <c r="F8" s="144">
        <v>6</v>
      </c>
      <c r="G8" s="144">
        <v>7</v>
      </c>
      <c r="H8" s="144">
        <v>8</v>
      </c>
      <c r="I8" s="144">
        <v>9</v>
      </c>
      <c r="J8" s="144">
        <v>10</v>
      </c>
      <c r="K8" s="144">
        <v>11</v>
      </c>
      <c r="L8" s="144">
        <v>12</v>
      </c>
      <c r="M8" s="144">
        <v>13</v>
      </c>
      <c r="N8" s="144">
        <v>14</v>
      </c>
      <c r="O8" s="144">
        <v>15</v>
      </c>
      <c r="P8" s="144">
        <v>16</v>
      </c>
      <c r="Q8" s="144">
        <v>17</v>
      </c>
      <c r="R8" s="144">
        <v>18</v>
      </c>
      <c r="S8" s="144">
        <v>19</v>
      </c>
      <c r="T8" s="144">
        <v>20</v>
      </c>
      <c r="U8" s="144">
        <v>21</v>
      </c>
      <c r="V8" s="144">
        <v>22</v>
      </c>
      <c r="W8" s="144">
        <v>23</v>
      </c>
    </row>
    <row r="9" s="143" customFormat="1" ht="23.55" customHeight="1" spans="1:23">
      <c r="A9" s="145" t="s">
        <v>54</v>
      </c>
      <c r="B9" s="145"/>
      <c r="C9" s="145"/>
      <c r="D9" s="145"/>
      <c r="E9" s="145"/>
      <c r="F9" s="145"/>
      <c r="G9" s="145"/>
      <c r="H9" s="141"/>
      <c r="I9" s="141"/>
      <c r="J9" s="141"/>
      <c r="K9" s="149"/>
      <c r="L9" s="141"/>
      <c r="M9" s="149"/>
      <c r="N9" s="149"/>
      <c r="O9" s="149"/>
      <c r="P9" s="149"/>
      <c r="Q9" s="141"/>
      <c r="R9" s="141"/>
      <c r="S9" s="141"/>
      <c r="T9" s="141"/>
      <c r="U9" s="141"/>
      <c r="V9" s="141"/>
      <c r="W9" s="141"/>
    </row>
    <row r="10" s="143" customFormat="1" ht="23.55" customHeight="1" spans="1:23">
      <c r="A10" s="145" t="s">
        <v>54</v>
      </c>
      <c r="B10" s="145" t="s">
        <v>158</v>
      </c>
      <c r="C10" s="145" t="s">
        <v>159</v>
      </c>
      <c r="D10" s="145" t="s">
        <v>71</v>
      </c>
      <c r="E10" s="145" t="s">
        <v>121</v>
      </c>
      <c r="F10" s="145" t="s">
        <v>160</v>
      </c>
      <c r="G10" s="145" t="s">
        <v>161</v>
      </c>
      <c r="H10" s="141">
        <v>715320</v>
      </c>
      <c r="I10" s="141">
        <v>715320</v>
      </c>
      <c r="J10" s="141"/>
      <c r="K10" s="149"/>
      <c r="L10" s="141">
        <v>715320</v>
      </c>
      <c r="M10" s="149"/>
      <c r="N10" s="138"/>
      <c r="O10" s="138"/>
      <c r="P10" s="138"/>
      <c r="Q10" s="141"/>
      <c r="R10" s="141"/>
      <c r="S10" s="141"/>
      <c r="T10" s="141"/>
      <c r="U10" s="141"/>
      <c r="V10" s="141"/>
      <c r="W10" s="141"/>
    </row>
    <row r="11" s="143" customFormat="1" ht="23.55" customHeight="1" spans="1:23">
      <c r="A11" s="145" t="s">
        <v>54</v>
      </c>
      <c r="B11" s="145" t="s">
        <v>158</v>
      </c>
      <c r="C11" s="145" t="s">
        <v>159</v>
      </c>
      <c r="D11" s="145" t="s">
        <v>71</v>
      </c>
      <c r="E11" s="145" t="s">
        <v>121</v>
      </c>
      <c r="F11" s="145" t="s">
        <v>162</v>
      </c>
      <c r="G11" s="145" t="s">
        <v>163</v>
      </c>
      <c r="H11" s="141">
        <v>599964</v>
      </c>
      <c r="I11" s="141">
        <v>599964</v>
      </c>
      <c r="J11" s="25"/>
      <c r="K11" s="25"/>
      <c r="L11" s="141">
        <v>599964</v>
      </c>
      <c r="M11" s="25"/>
      <c r="N11" s="138"/>
      <c r="O11" s="138"/>
      <c r="P11" s="138"/>
      <c r="Q11" s="141"/>
      <c r="R11" s="141"/>
      <c r="S11" s="141"/>
      <c r="T11" s="141"/>
      <c r="U11" s="141"/>
      <c r="V11" s="141"/>
      <c r="W11" s="141"/>
    </row>
    <row r="12" s="143" customFormat="1" ht="23.55" customHeight="1" spans="1:23">
      <c r="A12" s="145" t="s">
        <v>54</v>
      </c>
      <c r="B12" s="145" t="s">
        <v>158</v>
      </c>
      <c r="C12" s="145" t="s">
        <v>159</v>
      </c>
      <c r="D12" s="145" t="s">
        <v>71</v>
      </c>
      <c r="E12" s="145" t="s">
        <v>121</v>
      </c>
      <c r="F12" s="145" t="s">
        <v>164</v>
      </c>
      <c r="G12" s="145" t="s">
        <v>165</v>
      </c>
      <c r="H12" s="141">
        <v>954984</v>
      </c>
      <c r="I12" s="141">
        <v>954984</v>
      </c>
      <c r="J12" s="25"/>
      <c r="K12" s="25"/>
      <c r="L12" s="141">
        <v>954984</v>
      </c>
      <c r="M12" s="25"/>
      <c r="N12" s="138"/>
      <c r="O12" s="138"/>
      <c r="P12" s="138"/>
      <c r="Q12" s="141"/>
      <c r="R12" s="141"/>
      <c r="S12" s="141"/>
      <c r="T12" s="141"/>
      <c r="U12" s="141"/>
      <c r="V12" s="141"/>
      <c r="W12" s="141"/>
    </row>
    <row r="13" s="143" customFormat="1" ht="23.55" customHeight="1" spans="1:23">
      <c r="A13" s="145" t="s">
        <v>54</v>
      </c>
      <c r="B13" s="145" t="s">
        <v>158</v>
      </c>
      <c r="C13" s="145" t="s">
        <v>159</v>
      </c>
      <c r="D13" s="145" t="s">
        <v>71</v>
      </c>
      <c r="E13" s="145" t="s">
        <v>121</v>
      </c>
      <c r="F13" s="145" t="s">
        <v>164</v>
      </c>
      <c r="G13" s="145" t="s">
        <v>165</v>
      </c>
      <c r="H13" s="141">
        <v>59610</v>
      </c>
      <c r="I13" s="141">
        <v>59610</v>
      </c>
      <c r="J13" s="25"/>
      <c r="K13" s="25"/>
      <c r="L13" s="141">
        <v>59610</v>
      </c>
      <c r="M13" s="25"/>
      <c r="N13" s="138"/>
      <c r="O13" s="138"/>
      <c r="P13" s="138"/>
      <c r="Q13" s="141"/>
      <c r="R13" s="141"/>
      <c r="S13" s="141"/>
      <c r="T13" s="141"/>
      <c r="U13" s="141"/>
      <c r="V13" s="141"/>
      <c r="W13" s="141"/>
    </row>
    <row r="14" s="143" customFormat="1" ht="23.55" customHeight="1" spans="1:23">
      <c r="A14" s="145" t="s">
        <v>54</v>
      </c>
      <c r="B14" s="145" t="s">
        <v>166</v>
      </c>
      <c r="C14" s="145" t="s">
        <v>167</v>
      </c>
      <c r="D14" s="145" t="s">
        <v>71</v>
      </c>
      <c r="E14" s="145" t="s">
        <v>121</v>
      </c>
      <c r="F14" s="145" t="s">
        <v>164</v>
      </c>
      <c r="G14" s="145" t="s">
        <v>165</v>
      </c>
      <c r="H14" s="141">
        <v>471240</v>
      </c>
      <c r="I14" s="141">
        <v>471240</v>
      </c>
      <c r="J14" s="25"/>
      <c r="K14" s="25"/>
      <c r="L14" s="141">
        <v>471240</v>
      </c>
      <c r="M14" s="25"/>
      <c r="N14" s="138"/>
      <c r="O14" s="138"/>
      <c r="P14" s="138"/>
      <c r="Q14" s="141"/>
      <c r="R14" s="141"/>
      <c r="S14" s="141"/>
      <c r="T14" s="141"/>
      <c r="U14" s="141"/>
      <c r="V14" s="141"/>
      <c r="W14" s="141"/>
    </row>
    <row r="15" s="143" customFormat="1" ht="23.55" customHeight="1" spans="1:23">
      <c r="A15" s="145" t="s">
        <v>54</v>
      </c>
      <c r="B15" s="145" t="s">
        <v>166</v>
      </c>
      <c r="C15" s="145" t="s">
        <v>167</v>
      </c>
      <c r="D15" s="145" t="s">
        <v>71</v>
      </c>
      <c r="E15" s="145" t="s">
        <v>121</v>
      </c>
      <c r="F15" s="145" t="s">
        <v>164</v>
      </c>
      <c r="G15" s="145" t="s">
        <v>165</v>
      </c>
      <c r="H15" s="141">
        <v>132000</v>
      </c>
      <c r="I15" s="141">
        <v>132000</v>
      </c>
      <c r="J15" s="25"/>
      <c r="K15" s="25"/>
      <c r="L15" s="141">
        <v>132000</v>
      </c>
      <c r="M15" s="25"/>
      <c r="N15" s="138"/>
      <c r="O15" s="138"/>
      <c r="P15" s="138"/>
      <c r="Q15" s="141"/>
      <c r="R15" s="141"/>
      <c r="S15" s="141"/>
      <c r="T15" s="141"/>
      <c r="U15" s="141"/>
      <c r="V15" s="141"/>
      <c r="W15" s="141"/>
    </row>
    <row r="16" s="143" customFormat="1" ht="23.55" customHeight="1" spans="1:23">
      <c r="A16" s="145" t="s">
        <v>54</v>
      </c>
      <c r="B16" s="145" t="s">
        <v>168</v>
      </c>
      <c r="C16" s="145" t="s">
        <v>169</v>
      </c>
      <c r="D16" s="145" t="s">
        <v>76</v>
      </c>
      <c r="E16" s="145" t="s">
        <v>124</v>
      </c>
      <c r="F16" s="145" t="s">
        <v>170</v>
      </c>
      <c r="G16" s="145" t="s">
        <v>171</v>
      </c>
      <c r="H16" s="141">
        <v>419131.2</v>
      </c>
      <c r="I16" s="141">
        <v>419131.2</v>
      </c>
      <c r="J16" s="25"/>
      <c r="K16" s="25"/>
      <c r="L16" s="141">
        <v>419131.2</v>
      </c>
      <c r="M16" s="25"/>
      <c r="N16" s="138"/>
      <c r="O16" s="138"/>
      <c r="P16" s="138"/>
      <c r="Q16" s="141"/>
      <c r="R16" s="141"/>
      <c r="S16" s="141"/>
      <c r="T16" s="141"/>
      <c r="U16" s="141"/>
      <c r="V16" s="141"/>
      <c r="W16" s="141"/>
    </row>
    <row r="17" s="143" customFormat="1" ht="23.55" customHeight="1" spans="1:23">
      <c r="A17" s="145" t="s">
        <v>54</v>
      </c>
      <c r="B17" s="145" t="s">
        <v>168</v>
      </c>
      <c r="C17" s="145" t="s">
        <v>169</v>
      </c>
      <c r="D17" s="145" t="s">
        <v>83</v>
      </c>
      <c r="E17" s="145" t="s">
        <v>127</v>
      </c>
      <c r="F17" s="145" t="s">
        <v>172</v>
      </c>
      <c r="G17" s="145" t="s">
        <v>173</v>
      </c>
      <c r="H17" s="141">
        <v>192113.1</v>
      </c>
      <c r="I17" s="141">
        <v>192113.1</v>
      </c>
      <c r="J17" s="25"/>
      <c r="K17" s="25"/>
      <c r="L17" s="141">
        <v>192113.1</v>
      </c>
      <c r="M17" s="25"/>
      <c r="N17" s="138"/>
      <c r="O17" s="138"/>
      <c r="P17" s="138"/>
      <c r="Q17" s="141"/>
      <c r="R17" s="141"/>
      <c r="S17" s="141"/>
      <c r="T17" s="141"/>
      <c r="U17" s="141"/>
      <c r="V17" s="141"/>
      <c r="W17" s="141"/>
    </row>
    <row r="18" s="143" customFormat="1" ht="23.55" customHeight="1" spans="1:23">
      <c r="A18" s="145" t="s">
        <v>54</v>
      </c>
      <c r="B18" s="145" t="s">
        <v>168</v>
      </c>
      <c r="C18" s="145" t="s">
        <v>169</v>
      </c>
      <c r="D18" s="145" t="s">
        <v>84</v>
      </c>
      <c r="E18" s="145" t="s">
        <v>128</v>
      </c>
      <c r="F18" s="145" t="s">
        <v>174</v>
      </c>
      <c r="G18" s="145" t="s">
        <v>175</v>
      </c>
      <c r="H18" s="141">
        <v>102460.32</v>
      </c>
      <c r="I18" s="141">
        <v>102460.32</v>
      </c>
      <c r="J18" s="25"/>
      <c r="K18" s="25"/>
      <c r="L18" s="141">
        <v>102460.32</v>
      </c>
      <c r="M18" s="25"/>
      <c r="N18" s="138"/>
      <c r="O18" s="138"/>
      <c r="P18" s="138"/>
      <c r="Q18" s="141"/>
      <c r="R18" s="141"/>
      <c r="S18" s="141"/>
      <c r="T18" s="141"/>
      <c r="U18" s="141"/>
      <c r="V18" s="141"/>
      <c r="W18" s="141"/>
    </row>
    <row r="19" s="143" customFormat="1" ht="23.55" customHeight="1" spans="1:23">
      <c r="A19" s="145" t="s">
        <v>54</v>
      </c>
      <c r="B19" s="145" t="s">
        <v>168</v>
      </c>
      <c r="C19" s="145" t="s">
        <v>169</v>
      </c>
      <c r="D19" s="145" t="s">
        <v>84</v>
      </c>
      <c r="E19" s="145" t="s">
        <v>128</v>
      </c>
      <c r="F19" s="145" t="s">
        <v>174</v>
      </c>
      <c r="G19" s="145" t="s">
        <v>175</v>
      </c>
      <c r="H19" s="141">
        <v>70316.98</v>
      </c>
      <c r="I19" s="141">
        <v>70316.98</v>
      </c>
      <c r="J19" s="25"/>
      <c r="K19" s="25"/>
      <c r="L19" s="141">
        <v>70316.98</v>
      </c>
      <c r="M19" s="25"/>
      <c r="N19" s="138"/>
      <c r="O19" s="138"/>
      <c r="P19" s="138"/>
      <c r="Q19" s="141"/>
      <c r="R19" s="141"/>
      <c r="S19" s="141"/>
      <c r="T19" s="141"/>
      <c r="U19" s="141"/>
      <c r="V19" s="141"/>
      <c r="W19" s="141"/>
    </row>
    <row r="20" s="143" customFormat="1" ht="23.55" customHeight="1" spans="1:23">
      <c r="A20" s="145" t="s">
        <v>54</v>
      </c>
      <c r="B20" s="145" t="s">
        <v>168</v>
      </c>
      <c r="C20" s="145" t="s">
        <v>169</v>
      </c>
      <c r="D20" s="145" t="s">
        <v>71</v>
      </c>
      <c r="E20" s="145" t="s">
        <v>121</v>
      </c>
      <c r="F20" s="145" t="s">
        <v>176</v>
      </c>
      <c r="G20" s="145" t="s">
        <v>177</v>
      </c>
      <c r="H20" s="141">
        <v>17930.56</v>
      </c>
      <c r="I20" s="141">
        <v>17930.56</v>
      </c>
      <c r="J20" s="25"/>
      <c r="K20" s="25"/>
      <c r="L20" s="141">
        <v>17930.56</v>
      </c>
      <c r="M20" s="25"/>
      <c r="N20" s="138"/>
      <c r="O20" s="138"/>
      <c r="P20" s="138"/>
      <c r="Q20" s="141"/>
      <c r="R20" s="141"/>
      <c r="S20" s="141"/>
      <c r="T20" s="141"/>
      <c r="U20" s="141"/>
      <c r="V20" s="141"/>
      <c r="W20" s="141"/>
    </row>
    <row r="21" s="143" customFormat="1" ht="23.55" customHeight="1" spans="1:23">
      <c r="A21" s="145" t="s">
        <v>54</v>
      </c>
      <c r="B21" s="145" t="s">
        <v>168</v>
      </c>
      <c r="C21" s="145" t="s">
        <v>169</v>
      </c>
      <c r="D21" s="145" t="s">
        <v>85</v>
      </c>
      <c r="E21" s="145" t="s">
        <v>129</v>
      </c>
      <c r="F21" s="145" t="s">
        <v>176</v>
      </c>
      <c r="G21" s="145" t="s">
        <v>177</v>
      </c>
      <c r="H21" s="141">
        <v>8382.62</v>
      </c>
      <c r="I21" s="141">
        <v>8382.62</v>
      </c>
      <c r="J21" s="25"/>
      <c r="K21" s="25"/>
      <c r="L21" s="141">
        <v>8382.62</v>
      </c>
      <c r="M21" s="25"/>
      <c r="N21" s="138"/>
      <c r="O21" s="138"/>
      <c r="P21" s="138"/>
      <c r="Q21" s="141"/>
      <c r="R21" s="141"/>
      <c r="S21" s="141"/>
      <c r="T21" s="141"/>
      <c r="U21" s="141"/>
      <c r="V21" s="141"/>
      <c r="W21" s="141"/>
    </row>
    <row r="22" s="143" customFormat="1" ht="23.55" customHeight="1" spans="1:23">
      <c r="A22" s="145" t="s">
        <v>54</v>
      </c>
      <c r="B22" s="145" t="s">
        <v>168</v>
      </c>
      <c r="C22" s="145" t="s">
        <v>169</v>
      </c>
      <c r="D22" s="145" t="s">
        <v>85</v>
      </c>
      <c r="E22" s="145" t="s">
        <v>129</v>
      </c>
      <c r="F22" s="145" t="s">
        <v>176</v>
      </c>
      <c r="G22" s="145" t="s">
        <v>177</v>
      </c>
      <c r="H22" s="141">
        <v>7452</v>
      </c>
      <c r="I22" s="141">
        <v>7452</v>
      </c>
      <c r="J22" s="25"/>
      <c r="K22" s="25"/>
      <c r="L22" s="141">
        <v>7452</v>
      </c>
      <c r="M22" s="25"/>
      <c r="N22" s="138"/>
      <c r="O22" s="138"/>
      <c r="P22" s="138"/>
      <c r="Q22" s="141"/>
      <c r="R22" s="141"/>
      <c r="S22" s="141"/>
      <c r="T22" s="141"/>
      <c r="U22" s="141"/>
      <c r="V22" s="141"/>
      <c r="W22" s="141"/>
    </row>
    <row r="23" s="143" customFormat="1" ht="23.55" customHeight="1" spans="1:23">
      <c r="A23" s="145" t="s">
        <v>54</v>
      </c>
      <c r="B23" s="145" t="s">
        <v>178</v>
      </c>
      <c r="C23" s="145" t="s">
        <v>131</v>
      </c>
      <c r="D23" s="145" t="s">
        <v>89</v>
      </c>
      <c r="E23" s="145" t="s">
        <v>131</v>
      </c>
      <c r="F23" s="145" t="s">
        <v>179</v>
      </c>
      <c r="G23" s="145" t="s">
        <v>131</v>
      </c>
      <c r="H23" s="141">
        <v>330374.16</v>
      </c>
      <c r="I23" s="141">
        <v>330374.16</v>
      </c>
      <c r="J23" s="25"/>
      <c r="K23" s="25"/>
      <c r="L23" s="141">
        <v>330374.16</v>
      </c>
      <c r="M23" s="25"/>
      <c r="N23" s="138"/>
      <c r="O23" s="138"/>
      <c r="P23" s="138"/>
      <c r="Q23" s="141"/>
      <c r="R23" s="141"/>
      <c r="S23" s="141"/>
      <c r="T23" s="141"/>
      <c r="U23" s="141"/>
      <c r="V23" s="141"/>
      <c r="W23" s="141"/>
    </row>
    <row r="24" s="143" customFormat="1" ht="23.55" customHeight="1" spans="1:23">
      <c r="A24" s="145" t="s">
        <v>54</v>
      </c>
      <c r="B24" s="145" t="s">
        <v>180</v>
      </c>
      <c r="C24" s="145" t="s">
        <v>181</v>
      </c>
      <c r="D24" s="145" t="s">
        <v>71</v>
      </c>
      <c r="E24" s="145" t="s">
        <v>121</v>
      </c>
      <c r="F24" s="145" t="s">
        <v>182</v>
      </c>
      <c r="G24" s="145" t="s">
        <v>183</v>
      </c>
      <c r="H24" s="141">
        <v>30000</v>
      </c>
      <c r="I24" s="141">
        <v>30000</v>
      </c>
      <c r="J24" s="25"/>
      <c r="K24" s="25"/>
      <c r="L24" s="141">
        <v>30000</v>
      </c>
      <c r="M24" s="25"/>
      <c r="N24" s="138"/>
      <c r="O24" s="138"/>
      <c r="P24" s="138"/>
      <c r="Q24" s="141"/>
      <c r="R24" s="141"/>
      <c r="S24" s="141"/>
      <c r="T24" s="141"/>
      <c r="U24" s="141"/>
      <c r="V24" s="141"/>
      <c r="W24" s="141"/>
    </row>
    <row r="25" s="143" customFormat="1" ht="23.55" customHeight="1" spans="1:23">
      <c r="A25" s="145" t="s">
        <v>54</v>
      </c>
      <c r="B25" s="145" t="s">
        <v>180</v>
      </c>
      <c r="C25" s="145" t="s">
        <v>181</v>
      </c>
      <c r="D25" s="145" t="s">
        <v>71</v>
      </c>
      <c r="E25" s="145" t="s">
        <v>121</v>
      </c>
      <c r="F25" s="145" t="s">
        <v>184</v>
      </c>
      <c r="G25" s="145" t="s">
        <v>185</v>
      </c>
      <c r="H25" s="141">
        <v>17800</v>
      </c>
      <c r="I25" s="141">
        <v>17800</v>
      </c>
      <c r="J25" s="25"/>
      <c r="K25" s="25"/>
      <c r="L25" s="141">
        <v>17800</v>
      </c>
      <c r="M25" s="25"/>
      <c r="N25" s="138"/>
      <c r="O25" s="138"/>
      <c r="P25" s="138"/>
      <c r="Q25" s="141"/>
      <c r="R25" s="141"/>
      <c r="S25" s="141"/>
      <c r="T25" s="141"/>
      <c r="U25" s="141"/>
      <c r="V25" s="141"/>
      <c r="W25" s="141"/>
    </row>
    <row r="26" s="143" customFormat="1" ht="23.55" customHeight="1" spans="1:23">
      <c r="A26" s="145" t="s">
        <v>54</v>
      </c>
      <c r="B26" s="145" t="s">
        <v>180</v>
      </c>
      <c r="C26" s="145" t="s">
        <v>181</v>
      </c>
      <c r="D26" s="145" t="s">
        <v>71</v>
      </c>
      <c r="E26" s="145" t="s">
        <v>121</v>
      </c>
      <c r="F26" s="145" t="s">
        <v>186</v>
      </c>
      <c r="G26" s="145" t="s">
        <v>187</v>
      </c>
      <c r="H26" s="141">
        <v>20000</v>
      </c>
      <c r="I26" s="141">
        <v>20000</v>
      </c>
      <c r="J26" s="25"/>
      <c r="K26" s="25"/>
      <c r="L26" s="141">
        <v>20000</v>
      </c>
      <c r="M26" s="25"/>
      <c r="N26" s="138"/>
      <c r="O26" s="138"/>
      <c r="P26" s="138"/>
      <c r="Q26" s="141"/>
      <c r="R26" s="141"/>
      <c r="S26" s="141"/>
      <c r="T26" s="141"/>
      <c r="U26" s="141"/>
      <c r="V26" s="141"/>
      <c r="W26" s="141"/>
    </row>
    <row r="27" ht="31.4" customHeight="1" spans="1:23">
      <c r="A27" s="145" t="s">
        <v>54</v>
      </c>
      <c r="B27" s="145" t="s">
        <v>180</v>
      </c>
      <c r="C27" s="145" t="s">
        <v>181</v>
      </c>
      <c r="D27" s="145" t="s">
        <v>71</v>
      </c>
      <c r="E27" s="145" t="s">
        <v>121</v>
      </c>
      <c r="F27" s="145" t="s">
        <v>188</v>
      </c>
      <c r="G27" s="145" t="s">
        <v>189</v>
      </c>
      <c r="H27" s="141">
        <v>1500</v>
      </c>
      <c r="I27" s="141">
        <v>1500</v>
      </c>
      <c r="J27" s="25"/>
      <c r="K27" s="25"/>
      <c r="L27" s="141">
        <v>1500</v>
      </c>
      <c r="M27" s="25"/>
      <c r="N27" s="138"/>
      <c r="O27" s="138"/>
      <c r="P27" s="138"/>
      <c r="Q27" s="141"/>
      <c r="R27" s="141"/>
      <c r="S27" s="141"/>
      <c r="T27" s="141"/>
      <c r="U27" s="141"/>
      <c r="V27" s="141"/>
      <c r="W27" s="141"/>
    </row>
    <row r="28" ht="31.4" customHeight="1" spans="1:23">
      <c r="A28" s="145" t="s">
        <v>54</v>
      </c>
      <c r="B28" s="145" t="s">
        <v>190</v>
      </c>
      <c r="C28" s="145" t="s">
        <v>138</v>
      </c>
      <c r="D28" s="145" t="s">
        <v>71</v>
      </c>
      <c r="E28" s="145" t="s">
        <v>121</v>
      </c>
      <c r="F28" s="145" t="s">
        <v>191</v>
      </c>
      <c r="G28" s="145" t="s">
        <v>138</v>
      </c>
      <c r="H28" s="141">
        <v>3000</v>
      </c>
      <c r="I28" s="141">
        <v>3000</v>
      </c>
      <c r="J28" s="25"/>
      <c r="K28" s="25"/>
      <c r="L28" s="141">
        <v>3000</v>
      </c>
      <c r="M28" s="25"/>
      <c r="N28" s="138"/>
      <c r="O28" s="138"/>
      <c r="P28" s="138"/>
      <c r="Q28" s="141"/>
      <c r="R28" s="141"/>
      <c r="S28" s="141"/>
      <c r="T28" s="141"/>
      <c r="U28" s="141"/>
      <c r="V28" s="141"/>
      <c r="W28" s="141"/>
    </row>
    <row r="29" ht="31.4" customHeight="1" spans="1:23">
      <c r="A29" s="145" t="s">
        <v>54</v>
      </c>
      <c r="B29" s="145" t="s">
        <v>180</v>
      </c>
      <c r="C29" s="145" t="s">
        <v>181</v>
      </c>
      <c r="D29" s="145" t="s">
        <v>71</v>
      </c>
      <c r="E29" s="145" t="s">
        <v>121</v>
      </c>
      <c r="F29" s="145" t="s">
        <v>192</v>
      </c>
      <c r="G29" s="145" t="s">
        <v>193</v>
      </c>
      <c r="H29" s="141">
        <v>13146.19</v>
      </c>
      <c r="I29" s="141">
        <v>13146.19</v>
      </c>
      <c r="J29" s="25"/>
      <c r="K29" s="25"/>
      <c r="L29" s="141">
        <v>13146.19</v>
      </c>
      <c r="M29" s="25"/>
      <c r="N29" s="138"/>
      <c r="O29" s="138"/>
      <c r="P29" s="138"/>
      <c r="Q29" s="141"/>
      <c r="R29" s="141"/>
      <c r="S29" s="141"/>
      <c r="T29" s="141"/>
      <c r="U29" s="141"/>
      <c r="V29" s="141"/>
      <c r="W29" s="141"/>
    </row>
    <row r="30" ht="31.4" customHeight="1" spans="1:23">
      <c r="A30" s="145" t="s">
        <v>54</v>
      </c>
      <c r="B30" s="145" t="s">
        <v>180</v>
      </c>
      <c r="C30" s="145" t="s">
        <v>181</v>
      </c>
      <c r="D30" s="145" t="s">
        <v>71</v>
      </c>
      <c r="E30" s="145" t="s">
        <v>121</v>
      </c>
      <c r="F30" s="145" t="s">
        <v>194</v>
      </c>
      <c r="G30" s="145" t="s">
        <v>195</v>
      </c>
      <c r="H30" s="141">
        <v>5753.81</v>
      </c>
      <c r="I30" s="141">
        <v>5753.81</v>
      </c>
      <c r="J30" s="25"/>
      <c r="K30" s="25"/>
      <c r="L30" s="141">
        <v>5753.81</v>
      </c>
      <c r="M30" s="25"/>
      <c r="N30" s="138"/>
      <c r="O30" s="138"/>
      <c r="P30" s="138"/>
      <c r="Q30" s="141"/>
      <c r="R30" s="141"/>
      <c r="S30" s="141"/>
      <c r="T30" s="141"/>
      <c r="U30" s="141"/>
      <c r="V30" s="141"/>
      <c r="W30" s="141"/>
    </row>
    <row r="31" ht="31.4" customHeight="1" spans="1:23">
      <c r="A31" s="145" t="s">
        <v>54</v>
      </c>
      <c r="B31" s="145" t="s">
        <v>196</v>
      </c>
      <c r="C31" s="145" t="s">
        <v>197</v>
      </c>
      <c r="D31" s="145" t="s">
        <v>71</v>
      </c>
      <c r="E31" s="145" t="s">
        <v>121</v>
      </c>
      <c r="F31" s="145" t="s">
        <v>192</v>
      </c>
      <c r="G31" s="145" t="s">
        <v>193</v>
      </c>
      <c r="H31" s="141">
        <v>21600</v>
      </c>
      <c r="I31" s="141">
        <v>21600</v>
      </c>
      <c r="J31" s="25"/>
      <c r="K31" s="25"/>
      <c r="L31" s="141">
        <v>21600</v>
      </c>
      <c r="M31" s="25"/>
      <c r="N31" s="138"/>
      <c r="O31" s="138"/>
      <c r="P31" s="138"/>
      <c r="Q31" s="141"/>
      <c r="R31" s="141"/>
      <c r="S31" s="141"/>
      <c r="T31" s="141"/>
      <c r="U31" s="141"/>
      <c r="V31" s="141"/>
      <c r="W31" s="141"/>
    </row>
    <row r="32" ht="31.4" customHeight="1" spans="1:23">
      <c r="A32" s="145" t="s">
        <v>54</v>
      </c>
      <c r="B32" s="145" t="s">
        <v>198</v>
      </c>
      <c r="C32" s="145" t="s">
        <v>199</v>
      </c>
      <c r="D32" s="145" t="s">
        <v>71</v>
      </c>
      <c r="E32" s="145" t="s">
        <v>121</v>
      </c>
      <c r="F32" s="145" t="s">
        <v>200</v>
      </c>
      <c r="G32" s="145" t="s">
        <v>199</v>
      </c>
      <c r="H32" s="141">
        <v>38838.96</v>
      </c>
      <c r="I32" s="141">
        <v>38838.96</v>
      </c>
      <c r="J32" s="25"/>
      <c r="K32" s="25"/>
      <c r="L32" s="141">
        <v>38838.96</v>
      </c>
      <c r="M32" s="25"/>
      <c r="N32" s="138"/>
      <c r="O32" s="138"/>
      <c r="P32" s="138"/>
      <c r="Q32" s="141"/>
      <c r="R32" s="141"/>
      <c r="S32" s="141"/>
      <c r="T32" s="141"/>
      <c r="U32" s="141"/>
      <c r="V32" s="141"/>
      <c r="W32" s="141"/>
    </row>
    <row r="33" ht="31.4" customHeight="1" spans="1:23">
      <c r="A33" s="145" t="s">
        <v>54</v>
      </c>
      <c r="B33" s="145" t="s">
        <v>201</v>
      </c>
      <c r="C33" s="145" t="s">
        <v>202</v>
      </c>
      <c r="D33" s="145" t="s">
        <v>71</v>
      </c>
      <c r="E33" s="145" t="s">
        <v>121</v>
      </c>
      <c r="F33" s="145" t="s">
        <v>194</v>
      </c>
      <c r="G33" s="145" t="s">
        <v>195</v>
      </c>
      <c r="H33" s="141">
        <v>22500</v>
      </c>
      <c r="I33" s="141">
        <v>22500</v>
      </c>
      <c r="J33" s="25"/>
      <c r="K33" s="25"/>
      <c r="L33" s="141">
        <v>22500</v>
      </c>
      <c r="M33" s="25"/>
      <c r="N33" s="138"/>
      <c r="O33" s="138"/>
      <c r="P33" s="138"/>
      <c r="Q33" s="141"/>
      <c r="R33" s="141"/>
      <c r="S33" s="141"/>
      <c r="T33" s="141"/>
      <c r="U33" s="141"/>
      <c r="V33" s="141"/>
      <c r="W33" s="141"/>
    </row>
    <row r="34" ht="31.4" customHeight="1" spans="1:23">
      <c r="A34" s="145" t="s">
        <v>54</v>
      </c>
      <c r="B34" s="145" t="s">
        <v>203</v>
      </c>
      <c r="C34" s="145" t="s">
        <v>204</v>
      </c>
      <c r="D34" s="145" t="s">
        <v>71</v>
      </c>
      <c r="E34" s="145" t="s">
        <v>121</v>
      </c>
      <c r="F34" s="145" t="s">
        <v>182</v>
      </c>
      <c r="G34" s="145" t="s">
        <v>183</v>
      </c>
      <c r="H34" s="141">
        <v>1800</v>
      </c>
      <c r="I34" s="141">
        <v>1800</v>
      </c>
      <c r="J34" s="25"/>
      <c r="K34" s="25"/>
      <c r="L34" s="141">
        <v>1800</v>
      </c>
      <c r="M34" s="25"/>
      <c r="N34" s="138"/>
      <c r="O34" s="138"/>
      <c r="P34" s="138"/>
      <c r="Q34" s="141"/>
      <c r="R34" s="141"/>
      <c r="S34" s="141"/>
      <c r="T34" s="141"/>
      <c r="U34" s="141"/>
      <c r="V34" s="141"/>
      <c r="W34" s="141"/>
    </row>
    <row r="35" ht="31.4" customHeight="1" spans="1:23">
      <c r="A35" s="145" t="s">
        <v>54</v>
      </c>
      <c r="B35" s="145" t="s">
        <v>205</v>
      </c>
      <c r="C35" s="145" t="s">
        <v>206</v>
      </c>
      <c r="D35" s="145" t="s">
        <v>78</v>
      </c>
      <c r="E35" s="145" t="s">
        <v>125</v>
      </c>
      <c r="F35" s="145" t="s">
        <v>194</v>
      </c>
      <c r="G35" s="145" t="s">
        <v>195</v>
      </c>
      <c r="H35" s="141">
        <v>12000</v>
      </c>
      <c r="I35" s="141">
        <v>12000</v>
      </c>
      <c r="J35" s="25"/>
      <c r="K35" s="25"/>
      <c r="L35" s="141">
        <v>12000</v>
      </c>
      <c r="M35" s="25"/>
      <c r="N35" s="138"/>
      <c r="O35" s="138"/>
      <c r="P35" s="138"/>
      <c r="Q35" s="141"/>
      <c r="R35" s="141"/>
      <c r="S35" s="141"/>
      <c r="T35" s="141"/>
      <c r="U35" s="141"/>
      <c r="V35" s="141"/>
      <c r="W35" s="141"/>
    </row>
    <row r="36" s="1" customFormat="1" ht="18.75" customHeight="1" spans="1:23">
      <c r="A36" s="132" t="s">
        <v>90</v>
      </c>
      <c r="B36" s="146"/>
      <c r="C36" s="146"/>
      <c r="D36" s="146"/>
      <c r="E36" s="146"/>
      <c r="F36" s="146"/>
      <c r="G36" s="147"/>
      <c r="H36" s="141">
        <v>4269217.9</v>
      </c>
      <c r="I36" s="141">
        <v>4269217.9</v>
      </c>
      <c r="J36" s="141"/>
      <c r="K36" s="149"/>
      <c r="L36" s="141">
        <v>4269217.9</v>
      </c>
      <c r="M36" s="149"/>
      <c r="N36" s="138"/>
      <c r="O36" s="138"/>
      <c r="P36" s="138"/>
      <c r="Q36" s="141"/>
      <c r="R36" s="141"/>
      <c r="S36" s="141"/>
      <c r="T36" s="141"/>
      <c r="U36" s="141"/>
      <c r="V36" s="141"/>
      <c r="W36" s="141"/>
    </row>
  </sheetData>
  <mergeCells count="30">
    <mergeCell ref="A2:W2"/>
    <mergeCell ref="A3:G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1"/>
  <sheetViews>
    <sheetView showZeros="0" workbookViewId="0">
      <selection activeCell="H24" sqref="H24"/>
    </sheetView>
  </sheetViews>
  <sheetFormatPr defaultColWidth="8.88333333333333" defaultRowHeight="14.25" customHeight="1"/>
  <cols>
    <col min="1" max="7" width="8.88333333333333" customWidth="1"/>
    <col min="8" max="8" width="10.375" customWidth="1"/>
    <col min="9" max="16384" width="8.88333333333333" customWidth="1"/>
  </cols>
  <sheetData>
    <row r="1" ht="13.5" customHeight="1" spans="5:23">
      <c r="E1" s="2"/>
      <c r="F1" s="2"/>
      <c r="G1" s="2"/>
      <c r="H1" s="2"/>
      <c r="U1" s="140"/>
      <c r="W1" s="115" t="s">
        <v>207</v>
      </c>
    </row>
    <row r="2" ht="27.75" customHeight="1" spans="1:23">
      <c r="A2" s="30" t="s">
        <v>208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ht="13.5" customHeight="1" spans="1:23">
      <c r="A3" s="5" t="s">
        <v>2</v>
      </c>
      <c r="B3" s="230" t="s">
        <v>209</v>
      </c>
      <c r="C3" s="129"/>
      <c r="D3" s="129"/>
      <c r="E3" s="129"/>
      <c r="F3" s="129"/>
      <c r="G3" s="129"/>
      <c r="H3" s="129"/>
      <c r="I3" s="129"/>
      <c r="J3" s="7"/>
      <c r="K3" s="7"/>
      <c r="L3" s="7"/>
      <c r="M3" s="7"/>
      <c r="N3" s="7"/>
      <c r="O3" s="7"/>
      <c r="P3" s="7"/>
      <c r="Q3" s="7"/>
      <c r="U3" s="140"/>
      <c r="W3" s="118" t="s">
        <v>134</v>
      </c>
    </row>
    <row r="4" ht="21.75" customHeight="1" spans="1:23">
      <c r="A4" s="9" t="s">
        <v>210</v>
      </c>
      <c r="B4" s="9" t="s">
        <v>144</v>
      </c>
      <c r="C4" s="9" t="s">
        <v>145</v>
      </c>
      <c r="D4" s="9" t="s">
        <v>211</v>
      </c>
      <c r="E4" s="10" t="s">
        <v>146</v>
      </c>
      <c r="F4" s="10" t="s">
        <v>147</v>
      </c>
      <c r="G4" s="10" t="s">
        <v>148</v>
      </c>
      <c r="H4" s="10" t="s">
        <v>149</v>
      </c>
      <c r="I4" s="119" t="s">
        <v>39</v>
      </c>
      <c r="J4" s="119" t="s">
        <v>212</v>
      </c>
      <c r="K4" s="119"/>
      <c r="L4" s="119"/>
      <c r="M4" s="119"/>
      <c r="N4" s="136" t="s">
        <v>151</v>
      </c>
      <c r="O4" s="136"/>
      <c r="P4" s="136"/>
      <c r="Q4" s="10" t="s">
        <v>45</v>
      </c>
      <c r="R4" s="11" t="s">
        <v>60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119"/>
      <c r="J5" s="56" t="s">
        <v>42</v>
      </c>
      <c r="K5" s="56"/>
      <c r="L5" s="56" t="s">
        <v>43</v>
      </c>
      <c r="M5" s="56" t="s">
        <v>44</v>
      </c>
      <c r="N5" s="137" t="s">
        <v>42</v>
      </c>
      <c r="O5" s="137" t="s">
        <v>43</v>
      </c>
      <c r="P5" s="137" t="s">
        <v>44</v>
      </c>
      <c r="Q5" s="15"/>
      <c r="R5" s="10" t="s">
        <v>41</v>
      </c>
      <c r="S5" s="10" t="s">
        <v>52</v>
      </c>
      <c r="T5" s="10" t="s">
        <v>157</v>
      </c>
      <c r="U5" s="10" t="s">
        <v>48</v>
      </c>
      <c r="V5" s="10" t="s">
        <v>49</v>
      </c>
      <c r="W5" s="10" t="s">
        <v>50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119"/>
      <c r="J6" s="56" t="s">
        <v>41</v>
      </c>
      <c r="K6" s="56" t="s">
        <v>213</v>
      </c>
      <c r="L6" s="56"/>
      <c r="M6" s="56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3" customHeight="1" spans="1:23">
      <c r="A8" s="130" t="s">
        <v>214</v>
      </c>
      <c r="B8" s="130"/>
      <c r="C8" s="130"/>
      <c r="D8" s="131"/>
      <c r="E8" s="131"/>
      <c r="F8" s="131"/>
      <c r="G8" s="131"/>
      <c r="H8" s="131"/>
      <c r="I8" s="23">
        <v>200000</v>
      </c>
      <c r="J8" s="23">
        <v>200000</v>
      </c>
      <c r="K8" s="23">
        <v>200000</v>
      </c>
      <c r="L8" s="23"/>
      <c r="M8" s="23"/>
      <c r="N8" s="138"/>
      <c r="O8" s="138"/>
      <c r="P8" s="138"/>
      <c r="Q8" s="23"/>
      <c r="R8" s="23"/>
      <c r="S8" s="23"/>
      <c r="T8" s="23"/>
      <c r="U8" s="141"/>
      <c r="V8" s="23"/>
      <c r="W8" s="23"/>
    </row>
    <row r="9" ht="33" customHeight="1" spans="1:23">
      <c r="A9" s="131" t="s">
        <v>215</v>
      </c>
      <c r="B9" s="131" t="s">
        <v>216</v>
      </c>
      <c r="C9" s="21" t="s">
        <v>214</v>
      </c>
      <c r="D9" s="131" t="s">
        <v>54</v>
      </c>
      <c r="E9" s="131" t="s">
        <v>72</v>
      </c>
      <c r="F9" s="131" t="s">
        <v>122</v>
      </c>
      <c r="G9" s="131" t="s">
        <v>182</v>
      </c>
      <c r="H9" s="131" t="s">
        <v>183</v>
      </c>
      <c r="I9" s="23">
        <v>29000</v>
      </c>
      <c r="J9" s="23">
        <v>29000</v>
      </c>
      <c r="K9" s="23">
        <v>29000</v>
      </c>
      <c r="L9" s="23"/>
      <c r="M9" s="23"/>
      <c r="N9" s="138"/>
      <c r="O9" s="138"/>
      <c r="P9" s="138"/>
      <c r="Q9" s="23"/>
      <c r="R9" s="23"/>
      <c r="S9" s="23"/>
      <c r="T9" s="23"/>
      <c r="U9" s="141"/>
      <c r="V9" s="23"/>
      <c r="W9" s="23"/>
    </row>
    <row r="10" ht="33" customHeight="1" spans="1:23">
      <c r="A10" s="131" t="s">
        <v>215</v>
      </c>
      <c r="B10" s="131" t="s">
        <v>216</v>
      </c>
      <c r="C10" s="21" t="s">
        <v>214</v>
      </c>
      <c r="D10" s="131" t="s">
        <v>54</v>
      </c>
      <c r="E10" s="131" t="s">
        <v>72</v>
      </c>
      <c r="F10" s="131" t="s">
        <v>122</v>
      </c>
      <c r="G10" s="131" t="s">
        <v>217</v>
      </c>
      <c r="H10" s="131" t="s">
        <v>218</v>
      </c>
      <c r="I10" s="23">
        <v>20000</v>
      </c>
      <c r="J10" s="23">
        <v>20000</v>
      </c>
      <c r="K10" s="23">
        <v>20000</v>
      </c>
      <c r="L10" s="23"/>
      <c r="M10" s="23"/>
      <c r="N10" s="138"/>
      <c r="O10" s="138"/>
      <c r="P10" s="138"/>
      <c r="Q10" s="23"/>
      <c r="R10" s="23"/>
      <c r="S10" s="23"/>
      <c r="T10" s="23"/>
      <c r="U10" s="141"/>
      <c r="V10" s="23"/>
      <c r="W10" s="23"/>
    </row>
    <row r="11" ht="32.9" customHeight="1" spans="1:23">
      <c r="A11" s="131" t="s">
        <v>215</v>
      </c>
      <c r="B11" s="131" t="s">
        <v>216</v>
      </c>
      <c r="C11" s="21" t="s">
        <v>214</v>
      </c>
      <c r="D11" s="131" t="s">
        <v>54</v>
      </c>
      <c r="E11" s="131" t="s">
        <v>72</v>
      </c>
      <c r="F11" s="131" t="s">
        <v>122</v>
      </c>
      <c r="G11" s="131" t="s">
        <v>219</v>
      </c>
      <c r="H11" s="131" t="s">
        <v>220</v>
      </c>
      <c r="I11" s="23">
        <v>18000</v>
      </c>
      <c r="J11" s="23">
        <v>18000</v>
      </c>
      <c r="K11" s="23">
        <v>18000</v>
      </c>
      <c r="L11" s="23"/>
      <c r="M11" s="23"/>
      <c r="N11" s="138"/>
      <c r="O11" s="138"/>
      <c r="P11" s="138"/>
      <c r="Q11" s="23"/>
      <c r="R11" s="23"/>
      <c r="S11" s="23"/>
      <c r="T11" s="23"/>
      <c r="U11" s="141"/>
      <c r="V11" s="23"/>
      <c r="W11" s="23"/>
    </row>
    <row r="12" ht="32.9" customHeight="1" spans="1:23">
      <c r="A12" s="131" t="s">
        <v>215</v>
      </c>
      <c r="B12" s="131" t="s">
        <v>216</v>
      </c>
      <c r="C12" s="21" t="s">
        <v>214</v>
      </c>
      <c r="D12" s="131" t="s">
        <v>54</v>
      </c>
      <c r="E12" s="131" t="s">
        <v>72</v>
      </c>
      <c r="F12" s="131" t="s">
        <v>122</v>
      </c>
      <c r="G12" s="131" t="s">
        <v>221</v>
      </c>
      <c r="H12" s="131" t="s">
        <v>222</v>
      </c>
      <c r="I12" s="23">
        <v>120000</v>
      </c>
      <c r="J12" s="23">
        <v>120000</v>
      </c>
      <c r="K12" s="23">
        <v>120000</v>
      </c>
      <c r="L12" s="23"/>
      <c r="M12" s="23"/>
      <c r="N12" s="138"/>
      <c r="O12" s="138"/>
      <c r="P12" s="138"/>
      <c r="Q12" s="23"/>
      <c r="R12" s="23"/>
      <c r="S12" s="23"/>
      <c r="T12" s="23"/>
      <c r="U12" s="141"/>
      <c r="V12" s="23"/>
      <c r="W12" s="23"/>
    </row>
    <row r="13" ht="32.9" customHeight="1" spans="1:23">
      <c r="A13" s="131" t="s">
        <v>215</v>
      </c>
      <c r="B13" s="131" t="s">
        <v>216</v>
      </c>
      <c r="C13" s="21" t="s">
        <v>214</v>
      </c>
      <c r="D13" s="131" t="s">
        <v>54</v>
      </c>
      <c r="E13" s="131" t="s">
        <v>72</v>
      </c>
      <c r="F13" s="131" t="s">
        <v>122</v>
      </c>
      <c r="G13" s="131" t="s">
        <v>223</v>
      </c>
      <c r="H13" s="131" t="s">
        <v>224</v>
      </c>
      <c r="I13" s="23">
        <v>9600</v>
      </c>
      <c r="J13" s="23">
        <v>9600</v>
      </c>
      <c r="K13" s="23">
        <v>9600</v>
      </c>
      <c r="L13" s="23"/>
      <c r="M13" s="23"/>
      <c r="N13" s="138"/>
      <c r="O13" s="138"/>
      <c r="P13" s="138"/>
      <c r="Q13" s="23"/>
      <c r="R13" s="23"/>
      <c r="S13" s="23"/>
      <c r="T13" s="23"/>
      <c r="U13" s="141"/>
      <c r="V13" s="23"/>
      <c r="W13" s="23"/>
    </row>
    <row r="14" ht="32.9" customHeight="1" spans="1:23">
      <c r="A14" s="131" t="s">
        <v>215</v>
      </c>
      <c r="B14" s="131" t="s">
        <v>216</v>
      </c>
      <c r="C14" s="21" t="s">
        <v>214</v>
      </c>
      <c r="D14" s="131" t="s">
        <v>54</v>
      </c>
      <c r="E14" s="131" t="s">
        <v>72</v>
      </c>
      <c r="F14" s="131" t="s">
        <v>122</v>
      </c>
      <c r="G14" s="131" t="s">
        <v>194</v>
      </c>
      <c r="H14" s="131" t="s">
        <v>195</v>
      </c>
      <c r="I14" s="23">
        <v>3400</v>
      </c>
      <c r="J14" s="23">
        <v>3400</v>
      </c>
      <c r="K14" s="23">
        <v>3400</v>
      </c>
      <c r="L14" s="23"/>
      <c r="M14" s="23"/>
      <c r="N14" s="138"/>
      <c r="O14" s="138"/>
      <c r="P14" s="138"/>
      <c r="Q14" s="23"/>
      <c r="R14" s="23"/>
      <c r="S14" s="23"/>
      <c r="T14" s="23"/>
      <c r="U14" s="141"/>
      <c r="V14" s="23"/>
      <c r="W14" s="23"/>
    </row>
    <row r="15" ht="32.9" customHeight="1" spans="1:23">
      <c r="A15" s="130" t="s">
        <v>225</v>
      </c>
      <c r="B15" s="25"/>
      <c r="C15" s="25"/>
      <c r="D15" s="25"/>
      <c r="E15" s="25"/>
      <c r="F15" s="25"/>
      <c r="G15" s="25"/>
      <c r="H15" s="25"/>
      <c r="I15" s="23">
        <v>178597</v>
      </c>
      <c r="J15" s="23"/>
      <c r="K15" s="23"/>
      <c r="L15" s="23"/>
      <c r="M15" s="23"/>
      <c r="N15" s="138">
        <v>178597</v>
      </c>
      <c r="O15" s="138"/>
      <c r="P15" s="138"/>
      <c r="Q15" s="23"/>
      <c r="R15" s="23"/>
      <c r="S15" s="23"/>
      <c r="T15" s="23"/>
      <c r="U15" s="141"/>
      <c r="V15" s="23"/>
      <c r="W15" s="23"/>
    </row>
    <row r="16" ht="32.9" customHeight="1" spans="1:23">
      <c r="A16" s="131" t="s">
        <v>226</v>
      </c>
      <c r="B16" s="131" t="s">
        <v>227</v>
      </c>
      <c r="C16" s="21" t="s">
        <v>225</v>
      </c>
      <c r="D16" s="131" t="s">
        <v>54</v>
      </c>
      <c r="E16" s="131" t="s">
        <v>72</v>
      </c>
      <c r="F16" s="131" t="s">
        <v>122</v>
      </c>
      <c r="G16" s="131" t="s">
        <v>228</v>
      </c>
      <c r="H16" s="131" t="s">
        <v>229</v>
      </c>
      <c r="I16" s="23">
        <v>8243</v>
      </c>
      <c r="J16" s="23"/>
      <c r="K16" s="23"/>
      <c r="L16" s="23"/>
      <c r="M16" s="23"/>
      <c r="N16" s="138">
        <v>8243</v>
      </c>
      <c r="O16" s="138"/>
      <c r="P16" s="138"/>
      <c r="Q16" s="23"/>
      <c r="R16" s="23"/>
      <c r="S16" s="23"/>
      <c r="T16" s="23"/>
      <c r="U16" s="141"/>
      <c r="V16" s="23"/>
      <c r="W16" s="23"/>
    </row>
    <row r="17" ht="32.9" customHeight="1" spans="1:23">
      <c r="A17" s="131" t="s">
        <v>226</v>
      </c>
      <c r="B17" s="131" t="s">
        <v>227</v>
      </c>
      <c r="C17" s="21" t="s">
        <v>225</v>
      </c>
      <c r="D17" s="131" t="s">
        <v>54</v>
      </c>
      <c r="E17" s="131" t="s">
        <v>72</v>
      </c>
      <c r="F17" s="131" t="s">
        <v>122</v>
      </c>
      <c r="G17" s="131" t="s">
        <v>228</v>
      </c>
      <c r="H17" s="131" t="s">
        <v>229</v>
      </c>
      <c r="I17" s="23">
        <v>170354</v>
      </c>
      <c r="J17" s="23"/>
      <c r="K17" s="23"/>
      <c r="L17" s="23"/>
      <c r="M17" s="23"/>
      <c r="N17" s="138">
        <v>170354</v>
      </c>
      <c r="O17" s="138"/>
      <c r="P17" s="138"/>
      <c r="Q17" s="23"/>
      <c r="R17" s="23"/>
      <c r="S17" s="23"/>
      <c r="T17" s="23"/>
      <c r="U17" s="141"/>
      <c r="V17" s="23"/>
      <c r="W17" s="23"/>
    </row>
    <row r="18" ht="32.9" customHeight="1" spans="1:23">
      <c r="A18" s="130" t="s">
        <v>230</v>
      </c>
      <c r="B18" s="25"/>
      <c r="C18" s="25"/>
      <c r="D18" s="25"/>
      <c r="E18" s="25"/>
      <c r="F18" s="25"/>
      <c r="G18" s="25"/>
      <c r="H18" s="25"/>
      <c r="I18" s="23">
        <v>100000</v>
      </c>
      <c r="J18" s="23">
        <v>100000</v>
      </c>
      <c r="K18" s="23">
        <v>100000</v>
      </c>
      <c r="L18" s="23"/>
      <c r="M18" s="23"/>
      <c r="N18" s="138"/>
      <c r="O18" s="138"/>
      <c r="P18" s="138"/>
      <c r="Q18" s="23"/>
      <c r="R18" s="23"/>
      <c r="S18" s="23"/>
      <c r="T18" s="23"/>
      <c r="U18" s="141"/>
      <c r="V18" s="23"/>
      <c r="W18" s="23"/>
    </row>
    <row r="19" ht="32.9" customHeight="1" spans="1:23">
      <c r="A19" s="131" t="s">
        <v>215</v>
      </c>
      <c r="B19" s="131" t="s">
        <v>231</v>
      </c>
      <c r="C19" s="21" t="s">
        <v>230</v>
      </c>
      <c r="D19" s="131" t="s">
        <v>54</v>
      </c>
      <c r="E19" s="131" t="s">
        <v>72</v>
      </c>
      <c r="F19" s="131" t="s">
        <v>122</v>
      </c>
      <c r="G19" s="131" t="s">
        <v>232</v>
      </c>
      <c r="H19" s="131" t="s">
        <v>233</v>
      </c>
      <c r="I19" s="23">
        <v>100000</v>
      </c>
      <c r="J19" s="23">
        <v>100000</v>
      </c>
      <c r="K19" s="23">
        <v>100000</v>
      </c>
      <c r="L19" s="23"/>
      <c r="M19" s="23"/>
      <c r="N19" s="138"/>
      <c r="O19" s="138"/>
      <c r="P19" s="138"/>
      <c r="Q19" s="23"/>
      <c r="R19" s="23"/>
      <c r="S19" s="23"/>
      <c r="T19" s="23"/>
      <c r="U19" s="141"/>
      <c r="V19" s="23"/>
      <c r="W19" s="23"/>
    </row>
    <row r="20" s="1" customFormat="1" ht="18.75" customHeight="1" spans="1:23">
      <c r="A20" s="132" t="s">
        <v>90</v>
      </c>
      <c r="B20" s="133"/>
      <c r="C20" s="133"/>
      <c r="D20" s="133"/>
      <c r="E20" s="133"/>
      <c r="F20" s="133"/>
      <c r="G20" s="133"/>
      <c r="H20" s="134"/>
      <c r="I20" s="23">
        <v>478597</v>
      </c>
      <c r="J20" s="23">
        <v>300000</v>
      </c>
      <c r="K20" s="139">
        <v>300000</v>
      </c>
      <c r="L20" s="23"/>
      <c r="M20" s="23"/>
      <c r="N20" s="138">
        <v>178597</v>
      </c>
      <c r="O20" s="138"/>
      <c r="P20" s="138"/>
      <c r="Q20" s="23"/>
      <c r="R20" s="23"/>
      <c r="S20" s="23"/>
      <c r="T20" s="23"/>
      <c r="U20" s="142"/>
      <c r="V20" s="23"/>
      <c r="W20" s="23"/>
    </row>
    <row r="21" customHeight="1" spans="1:23">
      <c r="A21" s="135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</sheetData>
  <mergeCells count="31">
    <mergeCell ref="A2:W2"/>
    <mergeCell ref="A3:I3"/>
    <mergeCell ref="J4:M4"/>
    <mergeCell ref="N4:P4"/>
    <mergeCell ref="R4:W4"/>
    <mergeCell ref="J5:K5"/>
    <mergeCell ref="A8:C8"/>
    <mergeCell ref="A15:C15"/>
    <mergeCell ref="A18:C18"/>
    <mergeCell ref="A20:H2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2"/>
  <sheetViews>
    <sheetView showZeros="0" workbookViewId="0">
      <selection activeCell="B25" sqref="B25"/>
    </sheetView>
  </sheetViews>
  <sheetFormatPr defaultColWidth="9.14166666666667" defaultRowHeight="12" customHeight="1"/>
  <cols>
    <col min="1" max="1" width="22.25" customWidth="1"/>
    <col min="2" max="2" width="32.625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60" t="s">
        <v>234</v>
      </c>
    </row>
    <row r="2" ht="28.5" customHeight="1" spans="1:10">
      <c r="A2" s="54" t="s">
        <v>235</v>
      </c>
      <c r="B2" s="30"/>
      <c r="C2" s="30"/>
      <c r="D2" s="30"/>
      <c r="E2" s="30"/>
      <c r="F2" s="55"/>
      <c r="G2" s="30"/>
      <c r="H2" s="55"/>
      <c r="I2" s="55"/>
      <c r="J2" s="30"/>
    </row>
    <row r="3" ht="15" customHeight="1" spans="1:1">
      <c r="A3" s="5" t="s">
        <v>2</v>
      </c>
    </row>
    <row r="4" ht="14.25" customHeight="1" spans="1:10">
      <c r="A4" s="56" t="s">
        <v>236</v>
      </c>
      <c r="B4" s="56" t="s">
        <v>237</v>
      </c>
      <c r="C4" s="56" t="s">
        <v>238</v>
      </c>
      <c r="D4" s="56" t="s">
        <v>239</v>
      </c>
      <c r="E4" s="56" t="s">
        <v>240</v>
      </c>
      <c r="F4" s="57" t="s">
        <v>241</v>
      </c>
      <c r="G4" s="56" t="s">
        <v>242</v>
      </c>
      <c r="H4" s="57" t="s">
        <v>243</v>
      </c>
      <c r="I4" s="57" t="s">
        <v>244</v>
      </c>
      <c r="J4" s="56" t="s">
        <v>245</v>
      </c>
    </row>
    <row r="5" ht="26" customHeight="1" spans="1:10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7">
        <v>6</v>
      </c>
      <c r="G5" s="56">
        <v>7</v>
      </c>
      <c r="H5" s="57">
        <v>8</v>
      </c>
      <c r="I5" s="57">
        <v>9</v>
      </c>
      <c r="J5" s="56">
        <v>10</v>
      </c>
    </row>
    <row r="6" ht="38.55" customHeight="1" spans="1:10">
      <c r="A6" s="122" t="s">
        <v>54</v>
      </c>
      <c r="B6" s="123"/>
      <c r="C6" s="123"/>
      <c r="D6" s="123"/>
      <c r="E6" s="122"/>
      <c r="F6" s="123"/>
      <c r="G6" s="122"/>
      <c r="H6" s="123"/>
      <c r="I6" s="123"/>
      <c r="J6" s="122"/>
    </row>
    <row r="7" ht="38.55" customHeight="1" spans="1:10">
      <c r="A7" s="122" t="str">
        <f>"   "&amp;"档案运行维护保障专项经费"</f>
        <v>   档案运行维护保障专项经费</v>
      </c>
      <c r="B7" s="124" t="s">
        <v>246</v>
      </c>
      <c r="C7" s="125"/>
      <c r="D7" s="125"/>
      <c r="E7" s="125"/>
      <c r="F7" s="126"/>
      <c r="G7" s="125"/>
      <c r="H7" s="126"/>
      <c r="I7" s="126"/>
      <c r="J7" s="125"/>
    </row>
    <row r="8" ht="38.55" customHeight="1" spans="1:10">
      <c r="A8" s="122"/>
      <c r="B8" s="124"/>
      <c r="C8" s="125" t="s">
        <v>247</v>
      </c>
      <c r="D8" s="125" t="s">
        <v>248</v>
      </c>
      <c r="E8" s="125" t="s">
        <v>249</v>
      </c>
      <c r="F8" s="126" t="s">
        <v>250</v>
      </c>
      <c r="G8" s="125" t="s">
        <v>251</v>
      </c>
      <c r="H8" s="126" t="s">
        <v>252</v>
      </c>
      <c r="I8" s="126" t="s">
        <v>253</v>
      </c>
      <c r="J8" s="127" t="s">
        <v>254</v>
      </c>
    </row>
    <row r="9" ht="38.55" customHeight="1" spans="1:10">
      <c r="A9" s="25"/>
      <c r="B9" s="25"/>
      <c r="C9" s="125" t="s">
        <v>247</v>
      </c>
      <c r="D9" s="125" t="s">
        <v>248</v>
      </c>
      <c r="E9" s="125" t="s">
        <v>255</v>
      </c>
      <c r="F9" s="126" t="s">
        <v>250</v>
      </c>
      <c r="G9" s="125" t="s">
        <v>256</v>
      </c>
      <c r="H9" s="126" t="s">
        <v>257</v>
      </c>
      <c r="I9" s="126" t="s">
        <v>253</v>
      </c>
      <c r="J9" s="127" t="s">
        <v>258</v>
      </c>
    </row>
    <row r="10" ht="38.55" customHeight="1" spans="1:10">
      <c r="A10" s="25"/>
      <c r="B10" s="25"/>
      <c r="C10" s="125" t="s">
        <v>247</v>
      </c>
      <c r="D10" s="125" t="s">
        <v>248</v>
      </c>
      <c r="E10" s="125" t="s">
        <v>259</v>
      </c>
      <c r="F10" s="126" t="s">
        <v>250</v>
      </c>
      <c r="G10" s="125" t="s">
        <v>116</v>
      </c>
      <c r="H10" s="126" t="s">
        <v>252</v>
      </c>
      <c r="I10" s="126" t="s">
        <v>253</v>
      </c>
      <c r="J10" s="127" t="s">
        <v>260</v>
      </c>
    </row>
    <row r="11" ht="38.55" customHeight="1" spans="1:10">
      <c r="A11" s="25"/>
      <c r="B11" s="25"/>
      <c r="C11" s="125" t="s">
        <v>247</v>
      </c>
      <c r="D11" s="125" t="s">
        <v>248</v>
      </c>
      <c r="E11" s="125" t="s">
        <v>261</v>
      </c>
      <c r="F11" s="126" t="s">
        <v>262</v>
      </c>
      <c r="G11" s="125" t="s">
        <v>263</v>
      </c>
      <c r="H11" s="126" t="s">
        <v>264</v>
      </c>
      <c r="I11" s="126" t="s">
        <v>253</v>
      </c>
      <c r="J11" s="127" t="s">
        <v>265</v>
      </c>
    </row>
    <row r="12" ht="38.55" customHeight="1" spans="1:10">
      <c r="A12" s="25"/>
      <c r="B12" s="25"/>
      <c r="C12" s="125" t="s">
        <v>247</v>
      </c>
      <c r="D12" s="125" t="s">
        <v>248</v>
      </c>
      <c r="E12" s="125" t="s">
        <v>266</v>
      </c>
      <c r="F12" s="126" t="s">
        <v>250</v>
      </c>
      <c r="G12" s="125" t="s">
        <v>115</v>
      </c>
      <c r="H12" s="126" t="s">
        <v>267</v>
      </c>
      <c r="I12" s="126" t="s">
        <v>253</v>
      </c>
      <c r="J12" s="127" t="s">
        <v>268</v>
      </c>
    </row>
    <row r="13" ht="38.55" customHeight="1" spans="1:10">
      <c r="A13" s="25"/>
      <c r="B13" s="25"/>
      <c r="C13" s="125" t="s">
        <v>247</v>
      </c>
      <c r="D13" s="125" t="s">
        <v>248</v>
      </c>
      <c r="E13" s="125" t="s">
        <v>269</v>
      </c>
      <c r="F13" s="126" t="s">
        <v>250</v>
      </c>
      <c r="G13" s="125" t="s">
        <v>270</v>
      </c>
      <c r="H13" s="126" t="s">
        <v>271</v>
      </c>
      <c r="I13" s="126" t="s">
        <v>253</v>
      </c>
      <c r="J13" s="127" t="s">
        <v>272</v>
      </c>
    </row>
    <row r="14" ht="38.55" customHeight="1" spans="1:10">
      <c r="A14" s="25"/>
      <c r="B14" s="25"/>
      <c r="C14" s="125" t="s">
        <v>247</v>
      </c>
      <c r="D14" s="125" t="s">
        <v>248</v>
      </c>
      <c r="E14" s="125" t="s">
        <v>273</v>
      </c>
      <c r="F14" s="126" t="s">
        <v>250</v>
      </c>
      <c r="G14" s="125" t="s">
        <v>115</v>
      </c>
      <c r="H14" s="126" t="s">
        <v>252</v>
      </c>
      <c r="I14" s="126" t="s">
        <v>253</v>
      </c>
      <c r="J14" s="127" t="s">
        <v>274</v>
      </c>
    </row>
    <row r="15" ht="38.55" customHeight="1" spans="1:10">
      <c r="A15" s="25"/>
      <c r="B15" s="25"/>
      <c r="C15" s="125" t="s">
        <v>247</v>
      </c>
      <c r="D15" s="125" t="s">
        <v>248</v>
      </c>
      <c r="E15" s="125" t="s">
        <v>275</v>
      </c>
      <c r="F15" s="126" t="s">
        <v>250</v>
      </c>
      <c r="G15" s="125" t="s">
        <v>115</v>
      </c>
      <c r="H15" s="126" t="s">
        <v>252</v>
      </c>
      <c r="I15" s="126" t="s">
        <v>253</v>
      </c>
      <c r="J15" s="127" t="s">
        <v>276</v>
      </c>
    </row>
    <row r="16" ht="38.55" customHeight="1" spans="1:10">
      <c r="A16" s="25"/>
      <c r="B16" s="25"/>
      <c r="C16" s="125" t="s">
        <v>247</v>
      </c>
      <c r="D16" s="125" t="s">
        <v>277</v>
      </c>
      <c r="E16" s="125" t="s">
        <v>278</v>
      </c>
      <c r="F16" s="126" t="s">
        <v>250</v>
      </c>
      <c r="G16" s="125" t="s">
        <v>279</v>
      </c>
      <c r="H16" s="126" t="s">
        <v>280</v>
      </c>
      <c r="I16" s="126" t="s">
        <v>253</v>
      </c>
      <c r="J16" s="127" t="s">
        <v>281</v>
      </c>
    </row>
    <row r="17" ht="38.55" customHeight="1" spans="1:10">
      <c r="A17" s="25"/>
      <c r="B17" s="25"/>
      <c r="C17" s="125" t="s">
        <v>247</v>
      </c>
      <c r="D17" s="125" t="s">
        <v>277</v>
      </c>
      <c r="E17" s="125" t="s">
        <v>282</v>
      </c>
      <c r="F17" s="126" t="s">
        <v>262</v>
      </c>
      <c r="G17" s="125" t="s">
        <v>279</v>
      </c>
      <c r="H17" s="126" t="s">
        <v>280</v>
      </c>
      <c r="I17" s="126" t="s">
        <v>253</v>
      </c>
      <c r="J17" s="127" t="s">
        <v>283</v>
      </c>
    </row>
    <row r="18" ht="38.55" customHeight="1" spans="1:10">
      <c r="A18" s="25"/>
      <c r="B18" s="25"/>
      <c r="C18" s="125" t="s">
        <v>247</v>
      </c>
      <c r="D18" s="125" t="s">
        <v>284</v>
      </c>
      <c r="E18" s="125" t="s">
        <v>285</v>
      </c>
      <c r="F18" s="126" t="s">
        <v>262</v>
      </c>
      <c r="G18" s="125" t="s">
        <v>286</v>
      </c>
      <c r="H18" s="126" t="s">
        <v>264</v>
      </c>
      <c r="I18" s="126" t="s">
        <v>253</v>
      </c>
      <c r="J18" s="127" t="s">
        <v>287</v>
      </c>
    </row>
    <row r="19" ht="38.55" customHeight="1" spans="1:10">
      <c r="A19" s="25"/>
      <c r="B19" s="25"/>
      <c r="C19" s="125" t="s">
        <v>288</v>
      </c>
      <c r="D19" s="125" t="s">
        <v>289</v>
      </c>
      <c r="E19" s="125" t="s">
        <v>290</v>
      </c>
      <c r="F19" s="126" t="s">
        <v>250</v>
      </c>
      <c r="G19" s="125" t="s">
        <v>291</v>
      </c>
      <c r="H19" s="126" t="s">
        <v>280</v>
      </c>
      <c r="I19" s="126" t="s">
        <v>253</v>
      </c>
      <c r="J19" s="127" t="s">
        <v>287</v>
      </c>
    </row>
    <row r="20" ht="38.55" customHeight="1" spans="1:10">
      <c r="A20" s="25"/>
      <c r="B20" s="25"/>
      <c r="C20" s="125" t="s">
        <v>288</v>
      </c>
      <c r="D20" s="125" t="s">
        <v>292</v>
      </c>
      <c r="E20" s="125" t="s">
        <v>293</v>
      </c>
      <c r="F20" s="126" t="s">
        <v>250</v>
      </c>
      <c r="G20" s="125" t="s">
        <v>294</v>
      </c>
      <c r="H20" s="126" t="s">
        <v>295</v>
      </c>
      <c r="I20" s="126" t="s">
        <v>253</v>
      </c>
      <c r="J20" s="127" t="s">
        <v>296</v>
      </c>
    </row>
    <row r="21" ht="38.55" customHeight="1" spans="1:10">
      <c r="A21" s="25"/>
      <c r="B21" s="25"/>
      <c r="C21" s="125" t="s">
        <v>288</v>
      </c>
      <c r="D21" s="125" t="s">
        <v>292</v>
      </c>
      <c r="E21" s="125" t="s">
        <v>297</v>
      </c>
      <c r="F21" s="126" t="s">
        <v>250</v>
      </c>
      <c r="G21" s="125" t="s">
        <v>298</v>
      </c>
      <c r="H21" s="126" t="s">
        <v>280</v>
      </c>
      <c r="I21" s="126" t="s">
        <v>299</v>
      </c>
      <c r="J21" s="127" t="s">
        <v>300</v>
      </c>
    </row>
    <row r="22" ht="38.55" customHeight="1" spans="1:10">
      <c r="A22" s="25"/>
      <c r="B22" s="25"/>
      <c r="C22" s="125" t="s">
        <v>288</v>
      </c>
      <c r="D22" s="125" t="s">
        <v>301</v>
      </c>
      <c r="E22" s="125" t="s">
        <v>302</v>
      </c>
      <c r="F22" s="126" t="s">
        <v>250</v>
      </c>
      <c r="G22" s="125" t="s">
        <v>263</v>
      </c>
      <c r="H22" s="126" t="s">
        <v>264</v>
      </c>
      <c r="I22" s="126" t="s">
        <v>253</v>
      </c>
      <c r="J22" s="127" t="s">
        <v>303</v>
      </c>
    </row>
    <row r="23" ht="38.55" customHeight="1" spans="1:10">
      <c r="A23" s="25"/>
      <c r="B23" s="25"/>
      <c r="C23" s="125" t="s">
        <v>304</v>
      </c>
      <c r="D23" s="125" t="s">
        <v>305</v>
      </c>
      <c r="E23" s="125" t="s">
        <v>306</v>
      </c>
      <c r="F23" s="126" t="s">
        <v>250</v>
      </c>
      <c r="G23" s="125" t="s">
        <v>307</v>
      </c>
      <c r="H23" s="126" t="s">
        <v>280</v>
      </c>
      <c r="I23" s="126" t="s">
        <v>299</v>
      </c>
      <c r="J23" s="127" t="s">
        <v>308</v>
      </c>
    </row>
    <row r="24" ht="38.55" customHeight="1" spans="1:10">
      <c r="A24" s="25"/>
      <c r="B24" s="25"/>
      <c r="C24" s="125" t="s">
        <v>304</v>
      </c>
      <c r="D24" s="125" t="s">
        <v>305</v>
      </c>
      <c r="E24" s="125" t="s">
        <v>309</v>
      </c>
      <c r="F24" s="126" t="s">
        <v>250</v>
      </c>
      <c r="G24" s="125" t="s">
        <v>310</v>
      </c>
      <c r="H24" s="126" t="s">
        <v>280</v>
      </c>
      <c r="I24" s="126" t="s">
        <v>299</v>
      </c>
      <c r="J24" s="127" t="s">
        <v>311</v>
      </c>
    </row>
    <row r="25" ht="38.55" customHeight="1" spans="1:10">
      <c r="A25" s="122" t="str">
        <f>"   "&amp;"综合档案馆档案密集架专项资金"</f>
        <v>   综合档案馆档案密集架专项资金</v>
      </c>
      <c r="B25" s="124" t="s">
        <v>312</v>
      </c>
      <c r="C25" s="25"/>
      <c r="D25" s="25"/>
      <c r="E25" s="25"/>
      <c r="F25" s="25"/>
      <c r="G25" s="25"/>
      <c r="H25" s="25"/>
      <c r="I25" s="25"/>
      <c r="J25" s="128"/>
    </row>
    <row r="26" ht="38.55" customHeight="1" spans="1:10">
      <c r="A26" s="25"/>
      <c r="B26" s="25"/>
      <c r="C26" s="125" t="s">
        <v>247</v>
      </c>
      <c r="D26" s="125" t="s">
        <v>248</v>
      </c>
      <c r="E26" s="125" t="s">
        <v>313</v>
      </c>
      <c r="F26" s="126" t="s">
        <v>250</v>
      </c>
      <c r="G26" s="125" t="s">
        <v>314</v>
      </c>
      <c r="H26" s="126" t="s">
        <v>315</v>
      </c>
      <c r="I26" s="126" t="s">
        <v>253</v>
      </c>
      <c r="J26" s="127" t="s">
        <v>316</v>
      </c>
    </row>
    <row r="27" ht="38.55" customHeight="1" spans="1:10">
      <c r="A27" s="25"/>
      <c r="B27" s="25"/>
      <c r="C27" s="125" t="s">
        <v>247</v>
      </c>
      <c r="D27" s="125" t="s">
        <v>248</v>
      </c>
      <c r="E27" s="125" t="s">
        <v>317</v>
      </c>
      <c r="F27" s="126" t="s">
        <v>250</v>
      </c>
      <c r="G27" s="125" t="s">
        <v>279</v>
      </c>
      <c r="H27" s="126" t="s">
        <v>280</v>
      </c>
      <c r="I27" s="126" t="s">
        <v>253</v>
      </c>
      <c r="J27" s="127" t="s">
        <v>318</v>
      </c>
    </row>
    <row r="28" ht="33.75" customHeight="1" spans="1:10">
      <c r="A28" s="25"/>
      <c r="B28" s="25"/>
      <c r="C28" s="125" t="s">
        <v>247</v>
      </c>
      <c r="D28" s="125" t="s">
        <v>277</v>
      </c>
      <c r="E28" s="125" t="s">
        <v>319</v>
      </c>
      <c r="F28" s="126" t="s">
        <v>250</v>
      </c>
      <c r="G28" s="125" t="s">
        <v>279</v>
      </c>
      <c r="H28" s="126" t="s">
        <v>280</v>
      </c>
      <c r="I28" s="126" t="s">
        <v>253</v>
      </c>
      <c r="J28" s="127" t="s">
        <v>320</v>
      </c>
    </row>
    <row r="29" ht="33.75" customHeight="1" spans="1:10">
      <c r="A29" s="25"/>
      <c r="B29" s="25"/>
      <c r="C29" s="125" t="s">
        <v>247</v>
      </c>
      <c r="D29" s="125" t="s">
        <v>277</v>
      </c>
      <c r="E29" s="125" t="s">
        <v>321</v>
      </c>
      <c r="F29" s="126" t="s">
        <v>262</v>
      </c>
      <c r="G29" s="125" t="s">
        <v>279</v>
      </c>
      <c r="H29" s="126" t="s">
        <v>280</v>
      </c>
      <c r="I29" s="126" t="s">
        <v>253</v>
      </c>
      <c r="J29" s="127" t="s">
        <v>322</v>
      </c>
    </row>
    <row r="30" ht="33.75" customHeight="1" spans="1:10">
      <c r="A30" s="25"/>
      <c r="B30" s="25"/>
      <c r="C30" s="125" t="s">
        <v>247</v>
      </c>
      <c r="D30" s="125" t="s">
        <v>284</v>
      </c>
      <c r="E30" s="125" t="s">
        <v>323</v>
      </c>
      <c r="F30" s="126" t="s">
        <v>262</v>
      </c>
      <c r="G30" s="125" t="s">
        <v>279</v>
      </c>
      <c r="H30" s="126" t="s">
        <v>280</v>
      </c>
      <c r="I30" s="126" t="s">
        <v>253</v>
      </c>
      <c r="J30" s="127" t="s">
        <v>324</v>
      </c>
    </row>
    <row r="31" ht="33.75" customHeight="1" spans="1:10">
      <c r="A31" s="25"/>
      <c r="B31" s="25"/>
      <c r="C31" s="125" t="s">
        <v>288</v>
      </c>
      <c r="D31" s="125" t="s">
        <v>301</v>
      </c>
      <c r="E31" s="125" t="s">
        <v>325</v>
      </c>
      <c r="F31" s="126" t="s">
        <v>250</v>
      </c>
      <c r="G31" s="125" t="s">
        <v>326</v>
      </c>
      <c r="H31" s="126" t="s">
        <v>327</v>
      </c>
      <c r="I31" s="126" t="s">
        <v>253</v>
      </c>
      <c r="J31" s="127" t="s">
        <v>328</v>
      </c>
    </row>
    <row r="32" ht="33.75" customHeight="1" spans="1:10">
      <c r="A32" s="25"/>
      <c r="B32" s="25"/>
      <c r="C32" s="125" t="s">
        <v>304</v>
      </c>
      <c r="D32" s="125" t="s">
        <v>305</v>
      </c>
      <c r="E32" s="125" t="s">
        <v>329</v>
      </c>
      <c r="F32" s="126" t="s">
        <v>250</v>
      </c>
      <c r="G32" s="125" t="s">
        <v>291</v>
      </c>
      <c r="H32" s="126" t="s">
        <v>280</v>
      </c>
      <c r="I32" s="126" t="s">
        <v>253</v>
      </c>
      <c r="J32" s="127" t="s">
        <v>330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2026-01-13T06:51:00Z</dcterms:created>
  <dcterms:modified xsi:type="dcterms:W3CDTF">2026-01-30T12:56:56Z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2052-11.8.6.8722</vt:lpwstr>
  </property>
</Properties>
</file>